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Painel" sheetId="3" state="visible" r:id="rId3"/>
    <sheet xmlns:r="http://schemas.openxmlformats.org/officeDocument/2006/relationships"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HH:MM"/>
    <numFmt numFmtId="167" formatCode="0.0%"/>
    <numFmt numFmtId="168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2B0A4F"/>
      <sz val="16"/>
    </font>
    <font>
      <name val="Calibri"/>
      <i val="1"/>
      <color rgb="00555555"/>
      <sz val="10"/>
    </font>
    <font>
      <b val="1"/>
      <color rgb="002B0A4F"/>
      <sz val="12"/>
    </font>
    <font>
      <b val="1"/>
      <color rgb="00B00020"/>
    </font>
    <font>
      <b val="1"/>
    </font>
    <font>
      <name val="Calibri"/>
      <b val="1"/>
      <color rgb="00FFFFFF"/>
      <sz val="11"/>
    </font>
    <font>
      <b val="1"/>
      <color rgb="002B0A4F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8C27FF"/>
      </patternFill>
    </fill>
    <fill>
      <patternFill patternType="solid">
        <fgColor rgb="00F3F0F8"/>
      </patternFill>
    </fill>
  </fills>
  <borders count="2">
    <border>
      <left/>
      <right/>
      <top/>
      <bottom/>
      <diagonal/>
    </border>
    <border>
      <left style="thin">
        <color rgb="00D9D2E6"/>
      </left>
      <right style="thin">
        <color rgb="00D9D2E6"/>
      </right>
      <top style="thin">
        <color rgb="00D9D2E6"/>
      </top>
      <bottom style="thin">
        <color rgb="00D9D2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3" borderId="0" applyAlignment="1" pivotButton="0" quotePrefix="0" xfId="0">
      <alignment horizontal="center"/>
    </xf>
    <xf numFmtId="0" fontId="1" fillId="0" borderId="0" pivotButton="0" quotePrefix="0" xfId="0"/>
    <xf numFmtId="0" fontId="2" fillId="0" borderId="0" pivotButton="0" quotePrefix="0" xfId="0"/>
    <xf numFmtId="0" fontId="7" fillId="0" borderId="1" pivotButton="0" quotePrefix="0" xfId="0"/>
    <xf numFmtId="1" fontId="8" fillId="0" borderId="1" pivotButton="0" quotePrefix="0" xfId="0"/>
    <xf numFmtId="167" fontId="8" fillId="0" borderId="1" pivotButton="0" quotePrefix="0" xfId="0"/>
    <xf numFmtId="168" fontId="8" fillId="0" borderId="1" pivotButton="0" quotePrefix="0" xfId="0"/>
    <xf numFmtId="0" fontId="3" fillId="0" borderId="0" pivotButton="0" quotePrefix="0" xfId="0"/>
    <xf numFmtId="0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168" fontId="0" fillId="0" borderId="1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D5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de atendimento — modelo Filazero</t>
        </is>
      </c>
    </row>
    <row r="2">
      <c r="A2" s="2" t="inlineStr">
        <is>
          <t>Mede tempo de espera, tempo de atendimento e desistência por horário. Grátis para usar e adaptar.</t>
        </is>
      </c>
    </row>
    <row r="3">
      <c r="A3" s="3" t="inlineStr"/>
    </row>
    <row r="4">
      <c r="A4" s="4" t="inlineStr">
        <is>
          <t>COMO PREENCHER (aba Registro)</t>
        </is>
      </c>
    </row>
    <row r="5">
      <c r="A5" s="3" t="inlineStr">
        <is>
          <t>1. Uma linha por pessoa que entrou na fila. Anote na hora, não no fim do dia.</t>
        </is>
      </c>
    </row>
    <row r="6">
      <c r="A6" s="3" t="inlineStr">
        <is>
          <t>2. Chegada: horário em que a pessoa pegou a senha ou entrou na fila (formato 08:15).</t>
        </is>
      </c>
    </row>
    <row r="7">
      <c r="A7" s="3" t="inlineStr">
        <is>
          <t>3. Chamada: horário em que ela foi chamada ao balcão ou guichê.</t>
        </is>
      </c>
    </row>
    <row r="8">
      <c r="A8" s="3" t="inlineStr">
        <is>
          <t>4. Fim: horário em que o atendimento terminou.</t>
        </is>
      </c>
    </row>
    <row r="9">
      <c r="A9" s="3" t="inlineStr">
        <is>
          <t>5. Status: Atendido, Desistiu (saiu antes de ser chamado) ou Não compareceu (agendou e não veio).</t>
        </is>
      </c>
    </row>
    <row r="10">
      <c r="A10" s="3" t="inlineStr">
        <is>
          <t>6. Quem desistiu fica só com Chegada preenchida. Não apague a linha: ela é a sua taxa de desistência.</t>
        </is>
      </c>
    </row>
    <row r="11">
      <c r="A11" s="3" t="inlineStr">
        <is>
          <t>7. As colunas cinzas (Espera, Atendimento, Hora) calculam sozinhas. Não digite nelas.</t>
        </is>
      </c>
    </row>
    <row r="12">
      <c r="A12" s="3" t="inlineStr">
        <is>
          <t>8. Use um único relógio de referência na recepção para todos anotarem o mesmo horário.</t>
        </is>
      </c>
    </row>
    <row r="13">
      <c r="A13" s="3" t="inlineStr"/>
    </row>
    <row r="14">
      <c r="A14" s="4" t="inlineStr">
        <is>
          <t>COMO LER (aba Painel)</t>
        </is>
      </c>
    </row>
    <row r="15">
      <c r="A15" s="3" t="inlineStr">
        <is>
          <t>• TME: tempo médio de espera, da chegada à chamada, só de quem foi atendido.</t>
        </is>
      </c>
    </row>
    <row r="16">
      <c r="A16" s="3" t="inlineStr">
        <is>
          <t>• TMA: tempo médio de atendimento, da chamada ao fim.</t>
        </is>
      </c>
    </row>
    <row r="17">
      <c r="A17" s="3" t="inlineStr">
        <is>
          <t>• Taxa de desistência: desistências ÷ entradas na fila.</t>
        </is>
      </c>
    </row>
    <row r="18">
      <c r="A18" s="3" t="inlineStr">
        <is>
          <t>• A tabela por hora mostra onde a espera estoura. A média do dia esconde o pico — olhe a hora.</t>
        </is>
      </c>
    </row>
    <row r="19">
      <c r="A19" s="3" t="inlineStr">
        <is>
          <t>• Carga em atendentes = entradas na hora × TMA ÷ 60. Escale acima desse número: com equipe no limite, a fila cresce rápido.</t>
        </is>
      </c>
    </row>
    <row r="20">
      <c r="A20" s="3" t="inlineStr"/>
    </row>
    <row r="21">
      <c r="A21" s="4" t="inlineStr">
        <is>
          <t>DADOS PESSOAIS</t>
        </is>
      </c>
    </row>
    <row r="22">
      <c r="A22" s="3" t="inlineStr">
        <is>
          <t>Esta planilha não pede nome, CPF nem telefone. Para medir a fila, a senha basta.</t>
        </is>
      </c>
    </row>
    <row r="23">
      <c r="A23" s="3" t="inlineStr">
        <is>
          <t>A LGPD (Lei 13.709/2018, art. 6º) pede que se colete só o necessário para a finalidade. Se incluir dado pessoal, saiba explicar por quê.</t>
        </is>
      </c>
    </row>
    <row r="24">
      <c r="A24" s="3" t="inlineStr"/>
    </row>
    <row r="25">
      <c r="A25" s="5" t="inlineStr">
        <is>
          <t>As 12 linhas da aba Registro são EXEMPLO. Apague antes de começar a usar.</t>
        </is>
      </c>
    </row>
    <row r="26">
      <c r="A26" s="3" t="inlineStr"/>
    </row>
    <row r="27">
      <c r="A27" s="2" t="inlineStr">
        <is>
          <t>Quando anotar à mão começar a atrasar o atendimento, um sistema registra esses horários sozinho: filazero.net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10" customWidth="1" min="4" max="4"/>
    <col width="10" customWidth="1" min="5" max="5"/>
    <col width="10" customWidth="1" min="6" max="6"/>
    <col width="20" customWidth="1" min="7" max="7"/>
    <col width="16" customWidth="1" min="8" max="8"/>
    <col width="13" customWidth="1" min="9" max="9"/>
    <col width="17" customWidth="1" min="10" max="10"/>
    <col width="15" customWidth="1" min="11" max="11"/>
  </cols>
  <sheetData>
    <row r="1" ht="30" customHeight="1">
      <c r="A1" s="6" t="inlineStr">
        <is>
          <t>Data</t>
        </is>
      </c>
      <c r="B1" s="6" t="inlineStr">
        <is>
          <t>Senha</t>
        </is>
      </c>
      <c r="C1" s="6" t="inlineStr">
        <is>
          <t>Serviço</t>
        </is>
      </c>
      <c r="D1" s="6" t="inlineStr">
        <is>
          <t>Chegada</t>
        </is>
      </c>
      <c r="E1" s="6" t="inlineStr">
        <is>
          <t>Chamada</t>
        </is>
      </c>
      <c r="F1" s="6" t="inlineStr">
        <is>
          <t>Fim</t>
        </is>
      </c>
      <c r="G1" s="6" t="inlineStr">
        <is>
          <t>Atendente / guichê</t>
        </is>
      </c>
      <c r="H1" s="6" t="inlineStr">
        <is>
          <t>Status</t>
        </is>
      </c>
      <c r="I1" s="6" t="inlineStr">
        <is>
          <t>Espera (min)</t>
        </is>
      </c>
      <c r="J1" s="6" t="inlineStr">
        <is>
          <t>Atendimento (min)</t>
        </is>
      </c>
      <c r="K1" s="6" t="inlineStr">
        <is>
          <t>Hora de chegada</t>
        </is>
      </c>
    </row>
    <row r="2">
      <c r="A2" s="7" t="n">
        <v>46306</v>
      </c>
      <c r="B2" t="inlineStr">
        <is>
          <t>A001</t>
        </is>
      </c>
      <c r="C2" t="inlineStr">
        <is>
          <t>Atendimento geral</t>
        </is>
      </c>
      <c r="D2" s="8" t="n">
        <v>0.3347222222222222</v>
      </c>
      <c r="E2" s="8" t="n">
        <v>0.3395833333333333</v>
      </c>
      <c r="F2" s="8" t="n">
        <v>0.3451388888888889</v>
      </c>
      <c r="G2" t="inlineStr">
        <is>
          <t>Guichê 1</t>
        </is>
      </c>
      <c r="H2" t="inlineStr">
        <is>
          <t>Atendido</t>
        </is>
      </c>
      <c r="I2" s="9">
        <f>IF(AND(D2&lt;&gt;"",E2&lt;&gt;""),ROUND((E2-D2)*1440,0),"")</f>
        <v/>
      </c>
      <c r="J2" s="9">
        <f>IF(AND(E2&lt;&gt;"",F2&lt;&gt;""),ROUND((F2-E2)*1440,0),"")</f>
        <v/>
      </c>
      <c r="K2" s="9">
        <f>IF(D2&lt;&gt;"",HOUR(D2),"")</f>
        <v/>
      </c>
    </row>
    <row r="3">
      <c r="A3" s="7" t="n">
        <v>46306</v>
      </c>
      <c r="B3" t="inlineStr">
        <is>
          <t>A002</t>
        </is>
      </c>
      <c r="C3" t="inlineStr">
        <is>
          <t>Pagamento</t>
        </is>
      </c>
      <c r="D3" s="8" t="n">
        <v>0.3368055555555556</v>
      </c>
      <c r="E3" s="8" t="n">
        <v>0.3430555555555556</v>
      </c>
      <c r="F3" s="8" t="n">
        <v>0.3465277777777778</v>
      </c>
      <c r="G3" t="inlineStr">
        <is>
          <t>Guichê 2</t>
        </is>
      </c>
      <c r="H3" t="inlineStr">
        <is>
          <t>Atendido</t>
        </is>
      </c>
      <c r="I3" s="9">
        <f>IF(AND(D3&lt;&gt;"",E3&lt;&gt;""),ROUND((E3-D3)*1440,0),"")</f>
        <v/>
      </c>
      <c r="J3" s="9">
        <f>IF(AND(E3&lt;&gt;"",F3&lt;&gt;""),ROUND((F3-E3)*1440,0),"")</f>
        <v/>
      </c>
      <c r="K3" s="9">
        <f>IF(D3&lt;&gt;"",HOUR(D3),"")</f>
        <v/>
      </c>
    </row>
    <row r="4">
      <c r="A4" s="7" t="n">
        <v>46306</v>
      </c>
      <c r="B4" t="inlineStr">
        <is>
          <t>A003</t>
        </is>
      </c>
      <c r="C4" t="inlineStr">
        <is>
          <t>Cadastro</t>
        </is>
      </c>
      <c r="D4" s="8" t="n">
        <v>0.3409722222222222</v>
      </c>
      <c r="E4" s="8" t="n">
        <v>0.3472222222222222</v>
      </c>
      <c r="F4" s="8" t="n">
        <v>0.3569444444444445</v>
      </c>
      <c r="G4" t="inlineStr">
        <is>
          <t>Guichê 1</t>
        </is>
      </c>
      <c r="H4" t="inlineStr">
        <is>
          <t>Atendido</t>
        </is>
      </c>
      <c r="I4" s="9">
        <f>IF(AND(D4&lt;&gt;"",E4&lt;&gt;""),ROUND((E4-D4)*1440,0),"")</f>
        <v/>
      </c>
      <c r="J4" s="9">
        <f>IF(AND(E4&lt;&gt;"",F4&lt;&gt;""),ROUND((F4-E4)*1440,0),"")</f>
        <v/>
      </c>
      <c r="K4" s="9">
        <f>IF(D4&lt;&gt;"",HOUR(D4),"")</f>
        <v/>
      </c>
    </row>
    <row r="5">
      <c r="A5" s="7" t="n">
        <v>46306</v>
      </c>
      <c r="B5" t="inlineStr">
        <is>
          <t>A004</t>
        </is>
      </c>
      <c r="C5" t="inlineStr">
        <is>
          <t>Atendimento geral</t>
        </is>
      </c>
      <c r="D5" s="8" t="n">
        <v>0.3611111111111111</v>
      </c>
      <c r="E5" s="8" t="n"/>
      <c r="F5" s="8" t="n"/>
      <c r="H5" t="inlineStr">
        <is>
          <t>Desistiu</t>
        </is>
      </c>
      <c r="I5" s="9">
        <f>IF(AND(D5&lt;&gt;"",E5&lt;&gt;""),ROUND((E5-D5)*1440,0),"")</f>
        <v/>
      </c>
      <c r="J5" s="9">
        <f>IF(AND(E5&lt;&gt;"",F5&lt;&gt;""),ROUND((F5-E5)*1440,0),"")</f>
        <v/>
      </c>
      <c r="K5" s="9">
        <f>IF(D5&lt;&gt;"",HOUR(D5),"")</f>
        <v/>
      </c>
    </row>
    <row r="6">
      <c r="A6" s="7" t="n">
        <v>46306</v>
      </c>
      <c r="B6" t="inlineStr">
        <is>
          <t>A005</t>
        </is>
      </c>
      <c r="C6" t="inlineStr">
        <is>
          <t>Retirada</t>
        </is>
      </c>
      <c r="D6" s="8" t="n">
        <v>0.3770833333333333</v>
      </c>
      <c r="E6" s="8" t="n">
        <v>0.3791666666666667</v>
      </c>
      <c r="F6" s="8" t="n">
        <v>0.3819444444444444</v>
      </c>
      <c r="G6" t="inlineStr">
        <is>
          <t>Guichê 2</t>
        </is>
      </c>
      <c r="H6" t="inlineStr">
        <is>
          <t>Atendido</t>
        </is>
      </c>
      <c r="I6" s="9">
        <f>IF(AND(D6&lt;&gt;"",E6&lt;&gt;""),ROUND((E6-D6)*1440,0),"")</f>
        <v/>
      </c>
      <c r="J6" s="9">
        <f>IF(AND(E6&lt;&gt;"",F6&lt;&gt;""),ROUND((F6-E6)*1440,0),"")</f>
        <v/>
      </c>
      <c r="K6" s="9">
        <f>IF(D6&lt;&gt;"",HOUR(D6),"")</f>
        <v/>
      </c>
    </row>
    <row r="7">
      <c r="A7" s="7" t="n">
        <v>46306</v>
      </c>
      <c r="B7" t="inlineStr">
        <is>
          <t>A006</t>
        </is>
      </c>
      <c r="C7" t="inlineStr">
        <is>
          <t>Pagamento</t>
        </is>
      </c>
      <c r="D7" s="8" t="n">
        <v>0.3854166666666667</v>
      </c>
      <c r="E7" s="8" t="n">
        <v>0.3902777777777778</v>
      </c>
      <c r="F7" s="8" t="n">
        <v>0.3944444444444444</v>
      </c>
      <c r="G7" t="inlineStr">
        <is>
          <t>Guichê 1</t>
        </is>
      </c>
      <c r="H7" t="inlineStr">
        <is>
          <t>Atendido</t>
        </is>
      </c>
      <c r="I7" s="9">
        <f>IF(AND(D7&lt;&gt;"",E7&lt;&gt;""),ROUND((E7-D7)*1440,0),"")</f>
        <v/>
      </c>
      <c r="J7" s="9">
        <f>IF(AND(E7&lt;&gt;"",F7&lt;&gt;""),ROUND((F7-E7)*1440,0),"")</f>
        <v/>
      </c>
      <c r="K7" s="9">
        <f>IF(D7&lt;&gt;"",HOUR(D7),"")</f>
        <v/>
      </c>
    </row>
    <row r="8">
      <c r="A8" s="7" t="n">
        <v>46306</v>
      </c>
      <c r="B8" t="inlineStr">
        <is>
          <t>A007</t>
        </is>
      </c>
      <c r="C8" t="inlineStr">
        <is>
          <t>Atendimento geral</t>
        </is>
      </c>
      <c r="D8" s="8" t="n">
        <v>0.4798611111111111</v>
      </c>
      <c r="E8" s="8" t="n">
        <v>0.4986111111111111</v>
      </c>
      <c r="F8" s="8" t="n">
        <v>0.50625</v>
      </c>
      <c r="G8" t="inlineStr">
        <is>
          <t>Guichê 2</t>
        </is>
      </c>
      <c r="H8" t="inlineStr">
        <is>
          <t>Atendido</t>
        </is>
      </c>
      <c r="I8" s="9">
        <f>IF(AND(D8&lt;&gt;"",E8&lt;&gt;""),ROUND((E8-D8)*1440,0),"")</f>
        <v/>
      </c>
      <c r="J8" s="9">
        <f>IF(AND(E8&lt;&gt;"",F8&lt;&gt;""),ROUND((F8-E8)*1440,0),"")</f>
        <v/>
      </c>
      <c r="K8" s="9">
        <f>IF(D8&lt;&gt;"",HOUR(D8),"")</f>
        <v/>
      </c>
    </row>
    <row r="9">
      <c r="A9" s="7" t="n">
        <v>46306</v>
      </c>
      <c r="B9" t="inlineStr">
        <is>
          <t>A008</t>
        </is>
      </c>
      <c r="C9" t="inlineStr">
        <is>
          <t>Cadastro</t>
        </is>
      </c>
      <c r="D9" s="8" t="n">
        <v>0.4826388888888889</v>
      </c>
      <c r="E9" s="8" t="n"/>
      <c r="F9" s="8" t="n"/>
      <c r="H9" t="inlineStr">
        <is>
          <t>Desistiu</t>
        </is>
      </c>
      <c r="I9" s="9">
        <f>IF(AND(D9&lt;&gt;"",E9&lt;&gt;""),ROUND((E9-D9)*1440,0),"")</f>
        <v/>
      </c>
      <c r="J9" s="9">
        <f>IF(AND(E9&lt;&gt;"",F9&lt;&gt;""),ROUND((F9-E9)*1440,0),"")</f>
        <v/>
      </c>
      <c r="K9" s="9">
        <f>IF(D9&lt;&gt;"",HOUR(D9),"")</f>
        <v/>
      </c>
    </row>
    <row r="10">
      <c r="A10" s="7" t="n">
        <v>46306</v>
      </c>
      <c r="B10" t="inlineStr">
        <is>
          <t>A009</t>
        </is>
      </c>
      <c r="C10" t="inlineStr">
        <is>
          <t>Atendimento geral</t>
        </is>
      </c>
      <c r="D10" s="8" t="n">
        <v>0.4875</v>
      </c>
      <c r="E10" s="8" t="n">
        <v>0.5076388888888889</v>
      </c>
      <c r="F10" s="8" t="n">
        <v>0.5138888888888888</v>
      </c>
      <c r="G10" t="inlineStr">
        <is>
          <t>Guichê 1</t>
        </is>
      </c>
      <c r="H10" t="inlineStr">
        <is>
          <t>Atendido</t>
        </is>
      </c>
      <c r="I10" s="9">
        <f>IF(AND(D10&lt;&gt;"",E10&lt;&gt;""),ROUND((E10-D10)*1440,0),"")</f>
        <v/>
      </c>
      <c r="J10" s="9">
        <f>IF(AND(E10&lt;&gt;"",F10&lt;&gt;""),ROUND((F10-E10)*1440,0),"")</f>
        <v/>
      </c>
      <c r="K10" s="9">
        <f>IF(D10&lt;&gt;"",HOUR(D10),"")</f>
        <v/>
      </c>
    </row>
    <row r="11">
      <c r="A11" s="7" t="n">
        <v>46306</v>
      </c>
      <c r="B11" t="inlineStr">
        <is>
          <t>A010</t>
        </is>
      </c>
      <c r="C11" t="inlineStr">
        <is>
          <t>Pagamento</t>
        </is>
      </c>
      <c r="D11" s="8" t="n">
        <v>0.4930555555555556</v>
      </c>
      <c r="E11" s="8" t="n"/>
      <c r="F11" s="8" t="n"/>
      <c r="H11" t="inlineStr">
        <is>
          <t>Desistiu</t>
        </is>
      </c>
      <c r="I11" s="9">
        <f>IF(AND(D11&lt;&gt;"",E11&lt;&gt;""),ROUND((E11-D11)*1440,0),"")</f>
        <v/>
      </c>
      <c r="J11" s="9">
        <f>IF(AND(E11&lt;&gt;"",F11&lt;&gt;""),ROUND((F11-E11)*1440,0),"")</f>
        <v/>
      </c>
      <c r="K11" s="9">
        <f>IF(D11&lt;&gt;"",HOUR(D11),"")</f>
        <v/>
      </c>
    </row>
    <row r="12">
      <c r="A12" s="7" t="n">
        <v>46306</v>
      </c>
      <c r="B12" t="inlineStr">
        <is>
          <t>A011</t>
        </is>
      </c>
      <c r="C12" t="inlineStr">
        <is>
          <t>Exame</t>
        </is>
      </c>
      <c r="D12" s="8" t="n">
        <v>0.5868055555555556</v>
      </c>
      <c r="E12" s="8" t="n">
        <v>0.5895833333333333</v>
      </c>
      <c r="F12" s="8" t="n">
        <v>0.6006944444444444</v>
      </c>
      <c r="G12" t="inlineStr">
        <is>
          <t>Guichê 1</t>
        </is>
      </c>
      <c r="H12" t="inlineStr">
        <is>
          <t>Atendido</t>
        </is>
      </c>
      <c r="I12" s="9">
        <f>IF(AND(D12&lt;&gt;"",E12&lt;&gt;""),ROUND((E12-D12)*1440,0),"")</f>
        <v/>
      </c>
      <c r="J12" s="9">
        <f>IF(AND(E12&lt;&gt;"",F12&lt;&gt;""),ROUND((F12-E12)*1440,0),"")</f>
        <v/>
      </c>
      <c r="K12" s="9">
        <f>IF(D12&lt;&gt;"",HOUR(D12),"")</f>
        <v/>
      </c>
    </row>
    <row r="13">
      <c r="A13" s="7" t="n">
        <v>46306</v>
      </c>
      <c r="B13" t="inlineStr">
        <is>
          <t>A012</t>
        </is>
      </c>
      <c r="C13" t="inlineStr">
        <is>
          <t>Exame</t>
        </is>
      </c>
      <c r="D13" s="8" t="n">
        <v>0.6041666666666666</v>
      </c>
      <c r="E13" s="8" t="n"/>
      <c r="F13" s="8" t="n"/>
      <c r="H13" t="inlineStr">
        <is>
          <t>Não compareceu</t>
        </is>
      </c>
      <c r="I13" s="9">
        <f>IF(AND(D13&lt;&gt;"",E13&lt;&gt;""),ROUND((E13-D13)*1440,0),"")</f>
        <v/>
      </c>
      <c r="J13" s="9">
        <f>IF(AND(E13&lt;&gt;"",F13&lt;&gt;""),ROUND((F13-E13)*1440,0),"")</f>
        <v/>
      </c>
      <c r="K13" s="9">
        <f>IF(D13&lt;&gt;"",HOUR(D13),"")</f>
        <v/>
      </c>
    </row>
    <row r="14">
      <c r="A14" s="7" t="n"/>
      <c r="D14" s="8" t="n"/>
      <c r="E14" s="8" t="n"/>
      <c r="F14" s="8" t="n"/>
      <c r="I14" s="9">
        <f>IF(AND(D14&lt;&gt;"",E14&lt;&gt;""),ROUND((E14-D14)*1440,0),"")</f>
        <v/>
      </c>
      <c r="J14" s="9">
        <f>IF(AND(E14&lt;&gt;"",F14&lt;&gt;""),ROUND((F14-E14)*1440,0),"")</f>
        <v/>
      </c>
      <c r="K14" s="9">
        <f>IF(D14&lt;&gt;"",HOUR(D14),"")</f>
        <v/>
      </c>
    </row>
    <row r="15">
      <c r="A15" s="7" t="n"/>
      <c r="D15" s="8" t="n"/>
      <c r="E15" s="8" t="n"/>
      <c r="F15" s="8" t="n"/>
      <c r="I15" s="9">
        <f>IF(AND(D15&lt;&gt;"",E15&lt;&gt;""),ROUND((E15-D15)*1440,0),"")</f>
        <v/>
      </c>
      <c r="J15" s="9">
        <f>IF(AND(E15&lt;&gt;"",F15&lt;&gt;""),ROUND((F15-E15)*1440,0),"")</f>
        <v/>
      </c>
      <c r="K15" s="9">
        <f>IF(D15&lt;&gt;"",HOUR(D15),"")</f>
        <v/>
      </c>
    </row>
    <row r="16">
      <c r="A16" s="7" t="n"/>
      <c r="D16" s="8" t="n"/>
      <c r="E16" s="8" t="n"/>
      <c r="F16" s="8" t="n"/>
      <c r="I16" s="9">
        <f>IF(AND(D16&lt;&gt;"",E16&lt;&gt;""),ROUND((E16-D16)*1440,0),"")</f>
        <v/>
      </c>
      <c r="J16" s="9">
        <f>IF(AND(E16&lt;&gt;"",F16&lt;&gt;""),ROUND((F16-E16)*1440,0),"")</f>
        <v/>
      </c>
      <c r="K16" s="9">
        <f>IF(D16&lt;&gt;"",HOUR(D16),"")</f>
        <v/>
      </c>
    </row>
    <row r="17">
      <c r="A17" s="7" t="n"/>
      <c r="D17" s="8" t="n"/>
      <c r="E17" s="8" t="n"/>
      <c r="F17" s="8" t="n"/>
      <c r="I17" s="9">
        <f>IF(AND(D17&lt;&gt;"",E17&lt;&gt;""),ROUND((E17-D17)*1440,0),"")</f>
        <v/>
      </c>
      <c r="J17" s="9">
        <f>IF(AND(E17&lt;&gt;"",F17&lt;&gt;""),ROUND((F17-E17)*1440,0),"")</f>
        <v/>
      </c>
      <c r="K17" s="9">
        <f>IF(D17&lt;&gt;"",HOUR(D17),"")</f>
        <v/>
      </c>
    </row>
    <row r="18">
      <c r="A18" s="7" t="n"/>
      <c r="D18" s="8" t="n"/>
      <c r="E18" s="8" t="n"/>
      <c r="F18" s="8" t="n"/>
      <c r="I18" s="9">
        <f>IF(AND(D18&lt;&gt;"",E18&lt;&gt;""),ROUND((E18-D18)*1440,0),"")</f>
        <v/>
      </c>
      <c r="J18" s="9">
        <f>IF(AND(E18&lt;&gt;"",F18&lt;&gt;""),ROUND((F18-E18)*1440,0),"")</f>
        <v/>
      </c>
      <c r="K18" s="9">
        <f>IF(D18&lt;&gt;"",HOUR(D18),"")</f>
        <v/>
      </c>
    </row>
    <row r="19">
      <c r="A19" s="7" t="n"/>
      <c r="D19" s="8" t="n"/>
      <c r="E19" s="8" t="n"/>
      <c r="F19" s="8" t="n"/>
      <c r="I19" s="9">
        <f>IF(AND(D19&lt;&gt;"",E19&lt;&gt;""),ROUND((E19-D19)*1440,0),"")</f>
        <v/>
      </c>
      <c r="J19" s="9">
        <f>IF(AND(E19&lt;&gt;"",F19&lt;&gt;""),ROUND((F19-E19)*1440,0),"")</f>
        <v/>
      </c>
      <c r="K19" s="9">
        <f>IF(D19&lt;&gt;"",HOUR(D19),"")</f>
        <v/>
      </c>
    </row>
    <row r="20">
      <c r="A20" s="7" t="n"/>
      <c r="D20" s="8" t="n"/>
      <c r="E20" s="8" t="n"/>
      <c r="F20" s="8" t="n"/>
      <c r="I20" s="9">
        <f>IF(AND(D20&lt;&gt;"",E20&lt;&gt;""),ROUND((E20-D20)*1440,0),"")</f>
        <v/>
      </c>
      <c r="J20" s="9">
        <f>IF(AND(E20&lt;&gt;"",F20&lt;&gt;""),ROUND((F20-E20)*1440,0),"")</f>
        <v/>
      </c>
      <c r="K20" s="9">
        <f>IF(D20&lt;&gt;"",HOUR(D20),"")</f>
        <v/>
      </c>
    </row>
    <row r="21">
      <c r="A21" s="7" t="n"/>
      <c r="D21" s="8" t="n"/>
      <c r="E21" s="8" t="n"/>
      <c r="F21" s="8" t="n"/>
      <c r="I21" s="9">
        <f>IF(AND(D21&lt;&gt;"",E21&lt;&gt;""),ROUND((E21-D21)*1440,0),"")</f>
        <v/>
      </c>
      <c r="J21" s="9">
        <f>IF(AND(E21&lt;&gt;"",F21&lt;&gt;""),ROUND((F21-E21)*1440,0),"")</f>
        <v/>
      </c>
      <c r="K21" s="9">
        <f>IF(D21&lt;&gt;"",HOUR(D21),"")</f>
        <v/>
      </c>
    </row>
    <row r="22">
      <c r="A22" s="7" t="n"/>
      <c r="D22" s="8" t="n"/>
      <c r="E22" s="8" t="n"/>
      <c r="F22" s="8" t="n"/>
      <c r="I22" s="9">
        <f>IF(AND(D22&lt;&gt;"",E22&lt;&gt;""),ROUND((E22-D22)*1440,0),"")</f>
        <v/>
      </c>
      <c r="J22" s="9">
        <f>IF(AND(E22&lt;&gt;"",F22&lt;&gt;""),ROUND((F22-E22)*1440,0),"")</f>
        <v/>
      </c>
      <c r="K22" s="9">
        <f>IF(D22&lt;&gt;"",HOUR(D22),"")</f>
        <v/>
      </c>
    </row>
    <row r="23">
      <c r="A23" s="7" t="n"/>
      <c r="D23" s="8" t="n"/>
      <c r="E23" s="8" t="n"/>
      <c r="F23" s="8" t="n"/>
      <c r="I23" s="9">
        <f>IF(AND(D23&lt;&gt;"",E23&lt;&gt;""),ROUND((E23-D23)*1440,0),"")</f>
        <v/>
      </c>
      <c r="J23" s="9">
        <f>IF(AND(E23&lt;&gt;"",F23&lt;&gt;""),ROUND((F23-E23)*1440,0),"")</f>
        <v/>
      </c>
      <c r="K23" s="9">
        <f>IF(D23&lt;&gt;"",HOUR(D23),"")</f>
        <v/>
      </c>
    </row>
    <row r="24">
      <c r="A24" s="7" t="n"/>
      <c r="D24" s="8" t="n"/>
      <c r="E24" s="8" t="n"/>
      <c r="F24" s="8" t="n"/>
      <c r="I24" s="9">
        <f>IF(AND(D24&lt;&gt;"",E24&lt;&gt;""),ROUND((E24-D24)*1440,0),"")</f>
        <v/>
      </c>
      <c r="J24" s="9">
        <f>IF(AND(E24&lt;&gt;"",F24&lt;&gt;""),ROUND((F24-E24)*1440,0),"")</f>
        <v/>
      </c>
      <c r="K24" s="9">
        <f>IF(D24&lt;&gt;"",HOUR(D24),"")</f>
        <v/>
      </c>
    </row>
    <row r="25">
      <c r="A25" s="7" t="n"/>
      <c r="D25" s="8" t="n"/>
      <c r="E25" s="8" t="n"/>
      <c r="F25" s="8" t="n"/>
      <c r="I25" s="9">
        <f>IF(AND(D25&lt;&gt;"",E25&lt;&gt;""),ROUND((E25-D25)*1440,0),"")</f>
        <v/>
      </c>
      <c r="J25" s="9">
        <f>IF(AND(E25&lt;&gt;"",F25&lt;&gt;""),ROUND((F25-E25)*1440,0),"")</f>
        <v/>
      </c>
      <c r="K25" s="9">
        <f>IF(D25&lt;&gt;"",HOUR(D25),"")</f>
        <v/>
      </c>
    </row>
    <row r="26">
      <c r="A26" s="7" t="n"/>
      <c r="D26" s="8" t="n"/>
      <c r="E26" s="8" t="n"/>
      <c r="F26" s="8" t="n"/>
      <c r="I26" s="9">
        <f>IF(AND(D26&lt;&gt;"",E26&lt;&gt;""),ROUND((E26-D26)*1440,0),"")</f>
        <v/>
      </c>
      <c r="J26" s="9">
        <f>IF(AND(E26&lt;&gt;"",F26&lt;&gt;""),ROUND((F26-E26)*1440,0),"")</f>
        <v/>
      </c>
      <c r="K26" s="9">
        <f>IF(D26&lt;&gt;"",HOUR(D26),"")</f>
        <v/>
      </c>
    </row>
    <row r="27">
      <c r="A27" s="7" t="n"/>
      <c r="D27" s="8" t="n"/>
      <c r="E27" s="8" t="n"/>
      <c r="F27" s="8" t="n"/>
      <c r="I27" s="9">
        <f>IF(AND(D27&lt;&gt;"",E27&lt;&gt;""),ROUND((E27-D27)*1440,0),"")</f>
        <v/>
      </c>
      <c r="J27" s="9">
        <f>IF(AND(E27&lt;&gt;"",F27&lt;&gt;""),ROUND((F27-E27)*1440,0),"")</f>
        <v/>
      </c>
      <c r="K27" s="9">
        <f>IF(D27&lt;&gt;"",HOUR(D27),"")</f>
        <v/>
      </c>
    </row>
    <row r="28">
      <c r="A28" s="7" t="n"/>
      <c r="D28" s="8" t="n"/>
      <c r="E28" s="8" t="n"/>
      <c r="F28" s="8" t="n"/>
      <c r="I28" s="9">
        <f>IF(AND(D28&lt;&gt;"",E28&lt;&gt;""),ROUND((E28-D28)*1440,0),"")</f>
        <v/>
      </c>
      <c r="J28" s="9">
        <f>IF(AND(E28&lt;&gt;"",F28&lt;&gt;""),ROUND((F28-E28)*1440,0),"")</f>
        <v/>
      </c>
      <c r="K28" s="9">
        <f>IF(D28&lt;&gt;"",HOUR(D28),"")</f>
        <v/>
      </c>
    </row>
    <row r="29">
      <c r="A29" s="7" t="n"/>
      <c r="D29" s="8" t="n"/>
      <c r="E29" s="8" t="n"/>
      <c r="F29" s="8" t="n"/>
      <c r="I29" s="9">
        <f>IF(AND(D29&lt;&gt;"",E29&lt;&gt;""),ROUND((E29-D29)*1440,0),"")</f>
        <v/>
      </c>
      <c r="J29" s="9">
        <f>IF(AND(E29&lt;&gt;"",F29&lt;&gt;""),ROUND((F29-E29)*1440,0),"")</f>
        <v/>
      </c>
      <c r="K29" s="9">
        <f>IF(D29&lt;&gt;"",HOUR(D29),"")</f>
        <v/>
      </c>
    </row>
    <row r="30">
      <c r="A30" s="7" t="n"/>
      <c r="D30" s="8" t="n"/>
      <c r="E30" s="8" t="n"/>
      <c r="F30" s="8" t="n"/>
      <c r="I30" s="9">
        <f>IF(AND(D30&lt;&gt;"",E30&lt;&gt;""),ROUND((E30-D30)*1440,0),"")</f>
        <v/>
      </c>
      <c r="J30" s="9">
        <f>IF(AND(E30&lt;&gt;"",F30&lt;&gt;""),ROUND((F30-E30)*1440,0),"")</f>
        <v/>
      </c>
      <c r="K30" s="9">
        <f>IF(D30&lt;&gt;"",HOUR(D30),"")</f>
        <v/>
      </c>
    </row>
    <row r="31">
      <c r="A31" s="7" t="n"/>
      <c r="D31" s="8" t="n"/>
      <c r="E31" s="8" t="n"/>
      <c r="F31" s="8" t="n"/>
      <c r="I31" s="9">
        <f>IF(AND(D31&lt;&gt;"",E31&lt;&gt;""),ROUND((E31-D31)*1440,0),"")</f>
        <v/>
      </c>
      <c r="J31" s="9">
        <f>IF(AND(E31&lt;&gt;"",F31&lt;&gt;""),ROUND((F31-E31)*1440,0),"")</f>
        <v/>
      </c>
      <c r="K31" s="9">
        <f>IF(D31&lt;&gt;"",HOUR(D31),"")</f>
        <v/>
      </c>
    </row>
    <row r="32">
      <c r="A32" s="7" t="n"/>
      <c r="D32" s="8" t="n"/>
      <c r="E32" s="8" t="n"/>
      <c r="F32" s="8" t="n"/>
      <c r="I32" s="9">
        <f>IF(AND(D32&lt;&gt;"",E32&lt;&gt;""),ROUND((E32-D32)*1440,0),"")</f>
        <v/>
      </c>
      <c r="J32" s="9">
        <f>IF(AND(E32&lt;&gt;"",F32&lt;&gt;""),ROUND((F32-E32)*1440,0),"")</f>
        <v/>
      </c>
      <c r="K32" s="9">
        <f>IF(D32&lt;&gt;"",HOUR(D32),"")</f>
        <v/>
      </c>
    </row>
    <row r="33">
      <c r="A33" s="7" t="n"/>
      <c r="D33" s="8" t="n"/>
      <c r="E33" s="8" t="n"/>
      <c r="F33" s="8" t="n"/>
      <c r="I33" s="9">
        <f>IF(AND(D33&lt;&gt;"",E33&lt;&gt;""),ROUND((E33-D33)*1440,0),"")</f>
        <v/>
      </c>
      <c r="J33" s="9">
        <f>IF(AND(E33&lt;&gt;"",F33&lt;&gt;""),ROUND((F33-E33)*1440,0),"")</f>
        <v/>
      </c>
      <c r="K33" s="9">
        <f>IF(D33&lt;&gt;"",HOUR(D33),"")</f>
        <v/>
      </c>
    </row>
    <row r="34">
      <c r="A34" s="7" t="n"/>
      <c r="D34" s="8" t="n"/>
      <c r="E34" s="8" t="n"/>
      <c r="F34" s="8" t="n"/>
      <c r="I34" s="9">
        <f>IF(AND(D34&lt;&gt;"",E34&lt;&gt;""),ROUND((E34-D34)*1440,0),"")</f>
        <v/>
      </c>
      <c r="J34" s="9">
        <f>IF(AND(E34&lt;&gt;"",F34&lt;&gt;""),ROUND((F34-E34)*1440,0),"")</f>
        <v/>
      </c>
      <c r="K34" s="9">
        <f>IF(D34&lt;&gt;"",HOUR(D34),"")</f>
        <v/>
      </c>
    </row>
    <row r="35">
      <c r="A35" s="7" t="n"/>
      <c r="D35" s="8" t="n"/>
      <c r="E35" s="8" t="n"/>
      <c r="F35" s="8" t="n"/>
      <c r="I35" s="9">
        <f>IF(AND(D35&lt;&gt;"",E35&lt;&gt;""),ROUND((E35-D35)*1440,0),"")</f>
        <v/>
      </c>
      <c r="J35" s="9">
        <f>IF(AND(E35&lt;&gt;"",F35&lt;&gt;""),ROUND((F35-E35)*1440,0),"")</f>
        <v/>
      </c>
      <c r="K35" s="9">
        <f>IF(D35&lt;&gt;"",HOUR(D35),"")</f>
        <v/>
      </c>
    </row>
    <row r="36">
      <c r="A36" s="7" t="n"/>
      <c r="D36" s="8" t="n"/>
      <c r="E36" s="8" t="n"/>
      <c r="F36" s="8" t="n"/>
      <c r="I36" s="9">
        <f>IF(AND(D36&lt;&gt;"",E36&lt;&gt;""),ROUND((E36-D36)*1440,0),"")</f>
        <v/>
      </c>
      <c r="J36" s="9">
        <f>IF(AND(E36&lt;&gt;"",F36&lt;&gt;""),ROUND((F36-E36)*1440,0),"")</f>
        <v/>
      </c>
      <c r="K36" s="9">
        <f>IF(D36&lt;&gt;"",HOUR(D36),"")</f>
        <v/>
      </c>
    </row>
    <row r="37">
      <c r="A37" s="7" t="n"/>
      <c r="D37" s="8" t="n"/>
      <c r="E37" s="8" t="n"/>
      <c r="F37" s="8" t="n"/>
      <c r="I37" s="9">
        <f>IF(AND(D37&lt;&gt;"",E37&lt;&gt;""),ROUND((E37-D37)*1440,0),"")</f>
        <v/>
      </c>
      <c r="J37" s="9">
        <f>IF(AND(E37&lt;&gt;"",F37&lt;&gt;""),ROUND((F37-E37)*1440,0),"")</f>
        <v/>
      </c>
      <c r="K37" s="9">
        <f>IF(D37&lt;&gt;"",HOUR(D37),"")</f>
        <v/>
      </c>
    </row>
    <row r="38">
      <c r="A38" s="7" t="n"/>
      <c r="D38" s="8" t="n"/>
      <c r="E38" s="8" t="n"/>
      <c r="F38" s="8" t="n"/>
      <c r="I38" s="9">
        <f>IF(AND(D38&lt;&gt;"",E38&lt;&gt;""),ROUND((E38-D38)*1440,0),"")</f>
        <v/>
      </c>
      <c r="J38" s="9">
        <f>IF(AND(E38&lt;&gt;"",F38&lt;&gt;""),ROUND((F38-E38)*1440,0),"")</f>
        <v/>
      </c>
      <c r="K38" s="9">
        <f>IF(D38&lt;&gt;"",HOUR(D38),"")</f>
        <v/>
      </c>
    </row>
    <row r="39">
      <c r="A39" s="7" t="n"/>
      <c r="D39" s="8" t="n"/>
      <c r="E39" s="8" t="n"/>
      <c r="F39" s="8" t="n"/>
      <c r="I39" s="9">
        <f>IF(AND(D39&lt;&gt;"",E39&lt;&gt;""),ROUND((E39-D39)*1440,0),"")</f>
        <v/>
      </c>
      <c r="J39" s="9">
        <f>IF(AND(E39&lt;&gt;"",F39&lt;&gt;""),ROUND((F39-E39)*1440,0),"")</f>
        <v/>
      </c>
      <c r="K39" s="9">
        <f>IF(D39&lt;&gt;"",HOUR(D39),"")</f>
        <v/>
      </c>
    </row>
    <row r="40">
      <c r="A40" s="7" t="n"/>
      <c r="D40" s="8" t="n"/>
      <c r="E40" s="8" t="n"/>
      <c r="F40" s="8" t="n"/>
      <c r="I40" s="9">
        <f>IF(AND(D40&lt;&gt;"",E40&lt;&gt;""),ROUND((E40-D40)*1440,0),"")</f>
        <v/>
      </c>
      <c r="J40" s="9">
        <f>IF(AND(E40&lt;&gt;"",F40&lt;&gt;""),ROUND((F40-E40)*1440,0),"")</f>
        <v/>
      </c>
      <c r="K40" s="9">
        <f>IF(D40&lt;&gt;"",HOUR(D40),"")</f>
        <v/>
      </c>
    </row>
    <row r="41">
      <c r="A41" s="7" t="n"/>
      <c r="D41" s="8" t="n"/>
      <c r="E41" s="8" t="n"/>
      <c r="F41" s="8" t="n"/>
      <c r="I41" s="9">
        <f>IF(AND(D41&lt;&gt;"",E41&lt;&gt;""),ROUND((E41-D41)*1440,0),"")</f>
        <v/>
      </c>
      <c r="J41" s="9">
        <f>IF(AND(E41&lt;&gt;"",F41&lt;&gt;""),ROUND((F41-E41)*1440,0),"")</f>
        <v/>
      </c>
      <c r="K41" s="9">
        <f>IF(D41&lt;&gt;"",HOUR(D41),"")</f>
        <v/>
      </c>
    </row>
    <row r="42">
      <c r="A42" s="7" t="n"/>
      <c r="D42" s="8" t="n"/>
      <c r="E42" s="8" t="n"/>
      <c r="F42" s="8" t="n"/>
      <c r="I42" s="9">
        <f>IF(AND(D42&lt;&gt;"",E42&lt;&gt;""),ROUND((E42-D42)*1440,0),"")</f>
        <v/>
      </c>
      <c r="J42" s="9">
        <f>IF(AND(E42&lt;&gt;"",F42&lt;&gt;""),ROUND((F42-E42)*1440,0),"")</f>
        <v/>
      </c>
      <c r="K42" s="9">
        <f>IF(D42&lt;&gt;"",HOUR(D42),"")</f>
        <v/>
      </c>
    </row>
    <row r="43">
      <c r="A43" s="7" t="n"/>
      <c r="D43" s="8" t="n"/>
      <c r="E43" s="8" t="n"/>
      <c r="F43" s="8" t="n"/>
      <c r="I43" s="9">
        <f>IF(AND(D43&lt;&gt;"",E43&lt;&gt;""),ROUND((E43-D43)*1440,0),"")</f>
        <v/>
      </c>
      <c r="J43" s="9">
        <f>IF(AND(E43&lt;&gt;"",F43&lt;&gt;""),ROUND((F43-E43)*1440,0),"")</f>
        <v/>
      </c>
      <c r="K43" s="9">
        <f>IF(D43&lt;&gt;"",HOUR(D43),"")</f>
        <v/>
      </c>
    </row>
    <row r="44">
      <c r="A44" s="7" t="n"/>
      <c r="D44" s="8" t="n"/>
      <c r="E44" s="8" t="n"/>
      <c r="F44" s="8" t="n"/>
      <c r="I44" s="9">
        <f>IF(AND(D44&lt;&gt;"",E44&lt;&gt;""),ROUND((E44-D44)*1440,0),"")</f>
        <v/>
      </c>
      <c r="J44" s="9">
        <f>IF(AND(E44&lt;&gt;"",F44&lt;&gt;""),ROUND((F44-E44)*1440,0),"")</f>
        <v/>
      </c>
      <c r="K44" s="9">
        <f>IF(D44&lt;&gt;"",HOUR(D44),"")</f>
        <v/>
      </c>
    </row>
    <row r="45">
      <c r="A45" s="7" t="n"/>
      <c r="D45" s="8" t="n"/>
      <c r="E45" s="8" t="n"/>
      <c r="F45" s="8" t="n"/>
      <c r="I45" s="9">
        <f>IF(AND(D45&lt;&gt;"",E45&lt;&gt;""),ROUND((E45-D45)*1440,0),"")</f>
        <v/>
      </c>
      <c r="J45" s="9">
        <f>IF(AND(E45&lt;&gt;"",F45&lt;&gt;""),ROUND((F45-E45)*1440,0),"")</f>
        <v/>
      </c>
      <c r="K45" s="9">
        <f>IF(D45&lt;&gt;"",HOUR(D45),"")</f>
        <v/>
      </c>
    </row>
    <row r="46">
      <c r="A46" s="7" t="n"/>
      <c r="D46" s="8" t="n"/>
      <c r="E46" s="8" t="n"/>
      <c r="F46" s="8" t="n"/>
      <c r="I46" s="9">
        <f>IF(AND(D46&lt;&gt;"",E46&lt;&gt;""),ROUND((E46-D46)*1440,0),"")</f>
        <v/>
      </c>
      <c r="J46" s="9">
        <f>IF(AND(E46&lt;&gt;"",F46&lt;&gt;""),ROUND((F46-E46)*1440,0),"")</f>
        <v/>
      </c>
      <c r="K46" s="9">
        <f>IF(D46&lt;&gt;"",HOUR(D46),"")</f>
        <v/>
      </c>
    </row>
    <row r="47">
      <c r="A47" s="7" t="n"/>
      <c r="D47" s="8" t="n"/>
      <c r="E47" s="8" t="n"/>
      <c r="F47" s="8" t="n"/>
      <c r="I47" s="9">
        <f>IF(AND(D47&lt;&gt;"",E47&lt;&gt;""),ROUND((E47-D47)*1440,0),"")</f>
        <v/>
      </c>
      <c r="J47" s="9">
        <f>IF(AND(E47&lt;&gt;"",F47&lt;&gt;""),ROUND((F47-E47)*1440,0),"")</f>
        <v/>
      </c>
      <c r="K47" s="9">
        <f>IF(D47&lt;&gt;"",HOUR(D47),"")</f>
        <v/>
      </c>
    </row>
    <row r="48">
      <c r="A48" s="7" t="n"/>
      <c r="D48" s="8" t="n"/>
      <c r="E48" s="8" t="n"/>
      <c r="F48" s="8" t="n"/>
      <c r="I48" s="9">
        <f>IF(AND(D48&lt;&gt;"",E48&lt;&gt;""),ROUND((E48-D48)*1440,0),"")</f>
        <v/>
      </c>
      <c r="J48" s="9">
        <f>IF(AND(E48&lt;&gt;"",F48&lt;&gt;""),ROUND((F48-E48)*1440,0),"")</f>
        <v/>
      </c>
      <c r="K48" s="9">
        <f>IF(D48&lt;&gt;"",HOUR(D48),"")</f>
        <v/>
      </c>
    </row>
    <row r="49">
      <c r="A49" s="7" t="n"/>
      <c r="D49" s="8" t="n"/>
      <c r="E49" s="8" t="n"/>
      <c r="F49" s="8" t="n"/>
      <c r="I49" s="9">
        <f>IF(AND(D49&lt;&gt;"",E49&lt;&gt;""),ROUND((E49-D49)*1440,0),"")</f>
        <v/>
      </c>
      <c r="J49" s="9">
        <f>IF(AND(E49&lt;&gt;"",F49&lt;&gt;""),ROUND((F49-E49)*1440,0),"")</f>
        <v/>
      </c>
      <c r="K49" s="9">
        <f>IF(D49&lt;&gt;"",HOUR(D49),"")</f>
        <v/>
      </c>
    </row>
    <row r="50">
      <c r="A50" s="7" t="n"/>
      <c r="D50" s="8" t="n"/>
      <c r="E50" s="8" t="n"/>
      <c r="F50" s="8" t="n"/>
      <c r="I50" s="9">
        <f>IF(AND(D50&lt;&gt;"",E50&lt;&gt;""),ROUND((E50-D50)*1440,0),"")</f>
        <v/>
      </c>
      <c r="J50" s="9">
        <f>IF(AND(E50&lt;&gt;"",F50&lt;&gt;""),ROUND((F50-E50)*1440,0),"")</f>
        <v/>
      </c>
      <c r="K50" s="9">
        <f>IF(D50&lt;&gt;"",HOUR(D50),"")</f>
        <v/>
      </c>
    </row>
    <row r="51">
      <c r="A51" s="7" t="n"/>
      <c r="D51" s="8" t="n"/>
      <c r="E51" s="8" t="n"/>
      <c r="F51" s="8" t="n"/>
      <c r="I51" s="9">
        <f>IF(AND(D51&lt;&gt;"",E51&lt;&gt;""),ROUND((E51-D51)*1440,0),"")</f>
        <v/>
      </c>
      <c r="J51" s="9">
        <f>IF(AND(E51&lt;&gt;"",F51&lt;&gt;""),ROUND((F51-E51)*1440,0),"")</f>
        <v/>
      </c>
      <c r="K51" s="9">
        <f>IF(D51&lt;&gt;"",HOUR(D51),"")</f>
        <v/>
      </c>
    </row>
    <row r="52">
      <c r="A52" s="7" t="n"/>
      <c r="D52" s="8" t="n"/>
      <c r="E52" s="8" t="n"/>
      <c r="F52" s="8" t="n"/>
      <c r="I52" s="9">
        <f>IF(AND(D52&lt;&gt;"",E52&lt;&gt;""),ROUND((E52-D52)*1440,0),"")</f>
        <v/>
      </c>
      <c r="J52" s="9">
        <f>IF(AND(E52&lt;&gt;"",F52&lt;&gt;""),ROUND((F52-E52)*1440,0),"")</f>
        <v/>
      </c>
      <c r="K52" s="9">
        <f>IF(D52&lt;&gt;"",HOUR(D52),"")</f>
        <v/>
      </c>
    </row>
    <row r="53">
      <c r="A53" s="7" t="n"/>
      <c r="D53" s="8" t="n"/>
      <c r="E53" s="8" t="n"/>
      <c r="F53" s="8" t="n"/>
      <c r="I53" s="9">
        <f>IF(AND(D53&lt;&gt;"",E53&lt;&gt;""),ROUND((E53-D53)*1440,0),"")</f>
        <v/>
      </c>
      <c r="J53" s="9">
        <f>IF(AND(E53&lt;&gt;"",F53&lt;&gt;""),ROUND((F53-E53)*1440,0),"")</f>
        <v/>
      </c>
      <c r="K53" s="9">
        <f>IF(D53&lt;&gt;"",HOUR(D53),"")</f>
        <v/>
      </c>
    </row>
    <row r="54">
      <c r="A54" s="7" t="n"/>
      <c r="D54" s="8" t="n"/>
      <c r="E54" s="8" t="n"/>
      <c r="F54" s="8" t="n"/>
      <c r="I54" s="9">
        <f>IF(AND(D54&lt;&gt;"",E54&lt;&gt;""),ROUND((E54-D54)*1440,0),"")</f>
        <v/>
      </c>
      <c r="J54" s="9">
        <f>IF(AND(E54&lt;&gt;"",F54&lt;&gt;""),ROUND((F54-E54)*1440,0),"")</f>
        <v/>
      </c>
      <c r="K54" s="9">
        <f>IF(D54&lt;&gt;"",HOUR(D54),"")</f>
        <v/>
      </c>
    </row>
    <row r="55">
      <c r="A55" s="7" t="n"/>
      <c r="D55" s="8" t="n"/>
      <c r="E55" s="8" t="n"/>
      <c r="F55" s="8" t="n"/>
      <c r="I55" s="9">
        <f>IF(AND(D55&lt;&gt;"",E55&lt;&gt;""),ROUND((E55-D55)*1440,0),"")</f>
        <v/>
      </c>
      <c r="J55" s="9">
        <f>IF(AND(E55&lt;&gt;"",F55&lt;&gt;""),ROUND((F55-E55)*1440,0),"")</f>
        <v/>
      </c>
      <c r="K55" s="9">
        <f>IF(D55&lt;&gt;"",HOUR(D55),"")</f>
        <v/>
      </c>
    </row>
    <row r="56">
      <c r="A56" s="7" t="n"/>
      <c r="D56" s="8" t="n"/>
      <c r="E56" s="8" t="n"/>
      <c r="F56" s="8" t="n"/>
      <c r="I56" s="9">
        <f>IF(AND(D56&lt;&gt;"",E56&lt;&gt;""),ROUND((E56-D56)*1440,0),"")</f>
        <v/>
      </c>
      <c r="J56" s="9">
        <f>IF(AND(E56&lt;&gt;"",F56&lt;&gt;""),ROUND((F56-E56)*1440,0),"")</f>
        <v/>
      </c>
      <c r="K56" s="9">
        <f>IF(D56&lt;&gt;"",HOUR(D56),"")</f>
        <v/>
      </c>
    </row>
    <row r="57">
      <c r="A57" s="7" t="n"/>
      <c r="D57" s="8" t="n"/>
      <c r="E57" s="8" t="n"/>
      <c r="F57" s="8" t="n"/>
      <c r="I57" s="9">
        <f>IF(AND(D57&lt;&gt;"",E57&lt;&gt;""),ROUND((E57-D57)*1440,0),"")</f>
        <v/>
      </c>
      <c r="J57" s="9">
        <f>IF(AND(E57&lt;&gt;"",F57&lt;&gt;""),ROUND((F57-E57)*1440,0),"")</f>
        <v/>
      </c>
      <c r="K57" s="9">
        <f>IF(D57&lt;&gt;"",HOUR(D57),"")</f>
        <v/>
      </c>
    </row>
    <row r="58">
      <c r="A58" s="7" t="n"/>
      <c r="D58" s="8" t="n"/>
      <c r="E58" s="8" t="n"/>
      <c r="F58" s="8" t="n"/>
      <c r="I58" s="9">
        <f>IF(AND(D58&lt;&gt;"",E58&lt;&gt;""),ROUND((E58-D58)*1440,0),"")</f>
        <v/>
      </c>
      <c r="J58" s="9">
        <f>IF(AND(E58&lt;&gt;"",F58&lt;&gt;""),ROUND((F58-E58)*1440,0),"")</f>
        <v/>
      </c>
      <c r="K58" s="9">
        <f>IF(D58&lt;&gt;"",HOUR(D58),"")</f>
        <v/>
      </c>
    </row>
    <row r="59">
      <c r="A59" s="7" t="n"/>
      <c r="D59" s="8" t="n"/>
      <c r="E59" s="8" t="n"/>
      <c r="F59" s="8" t="n"/>
      <c r="I59" s="9">
        <f>IF(AND(D59&lt;&gt;"",E59&lt;&gt;""),ROUND((E59-D59)*1440,0),"")</f>
        <v/>
      </c>
      <c r="J59" s="9">
        <f>IF(AND(E59&lt;&gt;"",F59&lt;&gt;""),ROUND((F59-E59)*1440,0),"")</f>
        <v/>
      </c>
      <c r="K59" s="9">
        <f>IF(D59&lt;&gt;"",HOUR(D59),"")</f>
        <v/>
      </c>
    </row>
    <row r="60">
      <c r="A60" s="7" t="n"/>
      <c r="D60" s="8" t="n"/>
      <c r="E60" s="8" t="n"/>
      <c r="F60" s="8" t="n"/>
      <c r="I60" s="9">
        <f>IF(AND(D60&lt;&gt;"",E60&lt;&gt;""),ROUND((E60-D60)*1440,0),"")</f>
        <v/>
      </c>
      <c r="J60" s="9">
        <f>IF(AND(E60&lt;&gt;"",F60&lt;&gt;""),ROUND((F60-E60)*1440,0),"")</f>
        <v/>
      </c>
      <c r="K60" s="9">
        <f>IF(D60&lt;&gt;"",HOUR(D60),"")</f>
        <v/>
      </c>
    </row>
    <row r="61">
      <c r="A61" s="7" t="n"/>
      <c r="D61" s="8" t="n"/>
      <c r="E61" s="8" t="n"/>
      <c r="F61" s="8" t="n"/>
      <c r="I61" s="9">
        <f>IF(AND(D61&lt;&gt;"",E61&lt;&gt;""),ROUND((E61-D61)*1440,0),"")</f>
        <v/>
      </c>
      <c r="J61" s="9">
        <f>IF(AND(E61&lt;&gt;"",F61&lt;&gt;""),ROUND((F61-E61)*1440,0),"")</f>
        <v/>
      </c>
      <c r="K61" s="9">
        <f>IF(D61&lt;&gt;"",HOUR(D61),"")</f>
        <v/>
      </c>
    </row>
    <row r="62">
      <c r="A62" s="7" t="n"/>
      <c r="D62" s="8" t="n"/>
      <c r="E62" s="8" t="n"/>
      <c r="F62" s="8" t="n"/>
      <c r="I62" s="9">
        <f>IF(AND(D62&lt;&gt;"",E62&lt;&gt;""),ROUND((E62-D62)*1440,0),"")</f>
        <v/>
      </c>
      <c r="J62" s="9">
        <f>IF(AND(E62&lt;&gt;"",F62&lt;&gt;""),ROUND((F62-E62)*1440,0),"")</f>
        <v/>
      </c>
      <c r="K62" s="9">
        <f>IF(D62&lt;&gt;"",HOUR(D62),"")</f>
        <v/>
      </c>
    </row>
    <row r="63">
      <c r="A63" s="7" t="n"/>
      <c r="D63" s="8" t="n"/>
      <c r="E63" s="8" t="n"/>
      <c r="F63" s="8" t="n"/>
      <c r="I63" s="9">
        <f>IF(AND(D63&lt;&gt;"",E63&lt;&gt;""),ROUND((E63-D63)*1440,0),"")</f>
        <v/>
      </c>
      <c r="J63" s="9">
        <f>IF(AND(E63&lt;&gt;"",F63&lt;&gt;""),ROUND((F63-E63)*1440,0),"")</f>
        <v/>
      </c>
      <c r="K63" s="9">
        <f>IF(D63&lt;&gt;"",HOUR(D63),"")</f>
        <v/>
      </c>
    </row>
    <row r="64">
      <c r="A64" s="7" t="n"/>
      <c r="D64" s="8" t="n"/>
      <c r="E64" s="8" t="n"/>
      <c r="F64" s="8" t="n"/>
      <c r="I64" s="9">
        <f>IF(AND(D64&lt;&gt;"",E64&lt;&gt;""),ROUND((E64-D64)*1440,0),"")</f>
        <v/>
      </c>
      <c r="J64" s="9">
        <f>IF(AND(E64&lt;&gt;"",F64&lt;&gt;""),ROUND((F64-E64)*1440,0),"")</f>
        <v/>
      </c>
      <c r="K64" s="9">
        <f>IF(D64&lt;&gt;"",HOUR(D64),"")</f>
        <v/>
      </c>
    </row>
    <row r="65">
      <c r="A65" s="7" t="n"/>
      <c r="D65" s="8" t="n"/>
      <c r="E65" s="8" t="n"/>
      <c r="F65" s="8" t="n"/>
      <c r="I65" s="9">
        <f>IF(AND(D65&lt;&gt;"",E65&lt;&gt;""),ROUND((E65-D65)*1440,0),"")</f>
        <v/>
      </c>
      <c r="J65" s="9">
        <f>IF(AND(E65&lt;&gt;"",F65&lt;&gt;""),ROUND((F65-E65)*1440,0),"")</f>
        <v/>
      </c>
      <c r="K65" s="9">
        <f>IF(D65&lt;&gt;"",HOUR(D65),"")</f>
        <v/>
      </c>
    </row>
    <row r="66">
      <c r="A66" s="7" t="n"/>
      <c r="D66" s="8" t="n"/>
      <c r="E66" s="8" t="n"/>
      <c r="F66" s="8" t="n"/>
      <c r="I66" s="9">
        <f>IF(AND(D66&lt;&gt;"",E66&lt;&gt;""),ROUND((E66-D66)*1440,0),"")</f>
        <v/>
      </c>
      <c r="J66" s="9">
        <f>IF(AND(E66&lt;&gt;"",F66&lt;&gt;""),ROUND((F66-E66)*1440,0),"")</f>
        <v/>
      </c>
      <c r="K66" s="9">
        <f>IF(D66&lt;&gt;"",HOUR(D66),"")</f>
        <v/>
      </c>
    </row>
    <row r="67">
      <c r="A67" s="7" t="n"/>
      <c r="D67" s="8" t="n"/>
      <c r="E67" s="8" t="n"/>
      <c r="F67" s="8" t="n"/>
      <c r="I67" s="9">
        <f>IF(AND(D67&lt;&gt;"",E67&lt;&gt;""),ROUND((E67-D67)*1440,0),"")</f>
        <v/>
      </c>
      <c r="J67" s="9">
        <f>IF(AND(E67&lt;&gt;"",F67&lt;&gt;""),ROUND((F67-E67)*1440,0),"")</f>
        <v/>
      </c>
      <c r="K67" s="9">
        <f>IF(D67&lt;&gt;"",HOUR(D67),"")</f>
        <v/>
      </c>
    </row>
    <row r="68">
      <c r="A68" s="7" t="n"/>
      <c r="D68" s="8" t="n"/>
      <c r="E68" s="8" t="n"/>
      <c r="F68" s="8" t="n"/>
      <c r="I68" s="9">
        <f>IF(AND(D68&lt;&gt;"",E68&lt;&gt;""),ROUND((E68-D68)*1440,0),"")</f>
        <v/>
      </c>
      <c r="J68" s="9">
        <f>IF(AND(E68&lt;&gt;"",F68&lt;&gt;""),ROUND((F68-E68)*1440,0),"")</f>
        <v/>
      </c>
      <c r="K68" s="9">
        <f>IF(D68&lt;&gt;"",HOUR(D68),"")</f>
        <v/>
      </c>
    </row>
    <row r="69">
      <c r="A69" s="7" t="n"/>
      <c r="D69" s="8" t="n"/>
      <c r="E69" s="8" t="n"/>
      <c r="F69" s="8" t="n"/>
      <c r="I69" s="9">
        <f>IF(AND(D69&lt;&gt;"",E69&lt;&gt;""),ROUND((E69-D69)*1440,0),"")</f>
        <v/>
      </c>
      <c r="J69" s="9">
        <f>IF(AND(E69&lt;&gt;"",F69&lt;&gt;""),ROUND((F69-E69)*1440,0),"")</f>
        <v/>
      </c>
      <c r="K69" s="9">
        <f>IF(D69&lt;&gt;"",HOUR(D69),"")</f>
        <v/>
      </c>
    </row>
    <row r="70">
      <c r="A70" s="7" t="n"/>
      <c r="D70" s="8" t="n"/>
      <c r="E70" s="8" t="n"/>
      <c r="F70" s="8" t="n"/>
      <c r="I70" s="9">
        <f>IF(AND(D70&lt;&gt;"",E70&lt;&gt;""),ROUND((E70-D70)*1440,0),"")</f>
        <v/>
      </c>
      <c r="J70" s="9">
        <f>IF(AND(E70&lt;&gt;"",F70&lt;&gt;""),ROUND((F70-E70)*1440,0),"")</f>
        <v/>
      </c>
      <c r="K70" s="9">
        <f>IF(D70&lt;&gt;"",HOUR(D70),"")</f>
        <v/>
      </c>
    </row>
    <row r="71">
      <c r="A71" s="7" t="n"/>
      <c r="D71" s="8" t="n"/>
      <c r="E71" s="8" t="n"/>
      <c r="F71" s="8" t="n"/>
      <c r="I71" s="9">
        <f>IF(AND(D71&lt;&gt;"",E71&lt;&gt;""),ROUND((E71-D71)*1440,0),"")</f>
        <v/>
      </c>
      <c r="J71" s="9">
        <f>IF(AND(E71&lt;&gt;"",F71&lt;&gt;""),ROUND((F71-E71)*1440,0),"")</f>
        <v/>
      </c>
      <c r="K71" s="9">
        <f>IF(D71&lt;&gt;"",HOUR(D71),"")</f>
        <v/>
      </c>
    </row>
    <row r="72">
      <c r="A72" s="7" t="n"/>
      <c r="D72" s="8" t="n"/>
      <c r="E72" s="8" t="n"/>
      <c r="F72" s="8" t="n"/>
      <c r="I72" s="9">
        <f>IF(AND(D72&lt;&gt;"",E72&lt;&gt;""),ROUND((E72-D72)*1440,0),"")</f>
        <v/>
      </c>
      <c r="J72" s="9">
        <f>IF(AND(E72&lt;&gt;"",F72&lt;&gt;""),ROUND((F72-E72)*1440,0),"")</f>
        <v/>
      </c>
      <c r="K72" s="9">
        <f>IF(D72&lt;&gt;"",HOUR(D72),"")</f>
        <v/>
      </c>
    </row>
    <row r="73">
      <c r="A73" s="7" t="n"/>
      <c r="D73" s="8" t="n"/>
      <c r="E73" s="8" t="n"/>
      <c r="F73" s="8" t="n"/>
      <c r="I73" s="9">
        <f>IF(AND(D73&lt;&gt;"",E73&lt;&gt;""),ROUND((E73-D73)*1440,0),"")</f>
        <v/>
      </c>
      <c r="J73" s="9">
        <f>IF(AND(E73&lt;&gt;"",F73&lt;&gt;""),ROUND((F73-E73)*1440,0),"")</f>
        <v/>
      </c>
      <c r="K73" s="9">
        <f>IF(D73&lt;&gt;"",HOUR(D73),"")</f>
        <v/>
      </c>
    </row>
    <row r="74">
      <c r="A74" s="7" t="n"/>
      <c r="D74" s="8" t="n"/>
      <c r="E74" s="8" t="n"/>
      <c r="F74" s="8" t="n"/>
      <c r="I74" s="9">
        <f>IF(AND(D74&lt;&gt;"",E74&lt;&gt;""),ROUND((E74-D74)*1440,0),"")</f>
        <v/>
      </c>
      <c r="J74" s="9">
        <f>IF(AND(E74&lt;&gt;"",F74&lt;&gt;""),ROUND((F74-E74)*1440,0),"")</f>
        <v/>
      </c>
      <c r="K74" s="9">
        <f>IF(D74&lt;&gt;"",HOUR(D74),"")</f>
        <v/>
      </c>
    </row>
    <row r="75">
      <c r="A75" s="7" t="n"/>
      <c r="D75" s="8" t="n"/>
      <c r="E75" s="8" t="n"/>
      <c r="F75" s="8" t="n"/>
      <c r="I75" s="9">
        <f>IF(AND(D75&lt;&gt;"",E75&lt;&gt;""),ROUND((E75-D75)*1440,0),"")</f>
        <v/>
      </c>
      <c r="J75" s="9">
        <f>IF(AND(E75&lt;&gt;"",F75&lt;&gt;""),ROUND((F75-E75)*1440,0),"")</f>
        <v/>
      </c>
      <c r="K75" s="9">
        <f>IF(D75&lt;&gt;"",HOUR(D75),"")</f>
        <v/>
      </c>
    </row>
    <row r="76">
      <c r="A76" s="7" t="n"/>
      <c r="D76" s="8" t="n"/>
      <c r="E76" s="8" t="n"/>
      <c r="F76" s="8" t="n"/>
      <c r="I76" s="9">
        <f>IF(AND(D76&lt;&gt;"",E76&lt;&gt;""),ROUND((E76-D76)*1440,0),"")</f>
        <v/>
      </c>
      <c r="J76" s="9">
        <f>IF(AND(E76&lt;&gt;"",F76&lt;&gt;""),ROUND((F76-E76)*1440,0),"")</f>
        <v/>
      </c>
      <c r="K76" s="9">
        <f>IF(D76&lt;&gt;"",HOUR(D76),"")</f>
        <v/>
      </c>
    </row>
    <row r="77">
      <c r="A77" s="7" t="n"/>
      <c r="D77" s="8" t="n"/>
      <c r="E77" s="8" t="n"/>
      <c r="F77" s="8" t="n"/>
      <c r="I77" s="9">
        <f>IF(AND(D77&lt;&gt;"",E77&lt;&gt;""),ROUND((E77-D77)*1440,0),"")</f>
        <v/>
      </c>
      <c r="J77" s="9">
        <f>IF(AND(E77&lt;&gt;"",F77&lt;&gt;""),ROUND((F77-E77)*1440,0),"")</f>
        <v/>
      </c>
      <c r="K77" s="9">
        <f>IF(D77&lt;&gt;"",HOUR(D77),"")</f>
        <v/>
      </c>
    </row>
    <row r="78">
      <c r="A78" s="7" t="n"/>
      <c r="D78" s="8" t="n"/>
      <c r="E78" s="8" t="n"/>
      <c r="F78" s="8" t="n"/>
      <c r="I78" s="9">
        <f>IF(AND(D78&lt;&gt;"",E78&lt;&gt;""),ROUND((E78-D78)*1440,0),"")</f>
        <v/>
      </c>
      <c r="J78" s="9">
        <f>IF(AND(E78&lt;&gt;"",F78&lt;&gt;""),ROUND((F78-E78)*1440,0),"")</f>
        <v/>
      </c>
      <c r="K78" s="9">
        <f>IF(D78&lt;&gt;"",HOUR(D78),"")</f>
        <v/>
      </c>
    </row>
    <row r="79">
      <c r="A79" s="7" t="n"/>
      <c r="D79" s="8" t="n"/>
      <c r="E79" s="8" t="n"/>
      <c r="F79" s="8" t="n"/>
      <c r="I79" s="9">
        <f>IF(AND(D79&lt;&gt;"",E79&lt;&gt;""),ROUND((E79-D79)*1440,0),"")</f>
        <v/>
      </c>
      <c r="J79" s="9">
        <f>IF(AND(E79&lt;&gt;"",F79&lt;&gt;""),ROUND((F79-E79)*1440,0),"")</f>
        <v/>
      </c>
      <c r="K79" s="9">
        <f>IF(D79&lt;&gt;"",HOUR(D79),"")</f>
        <v/>
      </c>
    </row>
    <row r="80">
      <c r="A80" s="7" t="n"/>
      <c r="D80" s="8" t="n"/>
      <c r="E80" s="8" t="n"/>
      <c r="F80" s="8" t="n"/>
      <c r="I80" s="9">
        <f>IF(AND(D80&lt;&gt;"",E80&lt;&gt;""),ROUND((E80-D80)*1440,0),"")</f>
        <v/>
      </c>
      <c r="J80" s="9">
        <f>IF(AND(E80&lt;&gt;"",F80&lt;&gt;""),ROUND((F80-E80)*1440,0),"")</f>
        <v/>
      </c>
      <c r="K80" s="9">
        <f>IF(D80&lt;&gt;"",HOUR(D80),"")</f>
        <v/>
      </c>
    </row>
    <row r="81">
      <c r="A81" s="7" t="n"/>
      <c r="D81" s="8" t="n"/>
      <c r="E81" s="8" t="n"/>
      <c r="F81" s="8" t="n"/>
      <c r="I81" s="9">
        <f>IF(AND(D81&lt;&gt;"",E81&lt;&gt;""),ROUND((E81-D81)*1440,0),"")</f>
        <v/>
      </c>
      <c r="J81" s="9">
        <f>IF(AND(E81&lt;&gt;"",F81&lt;&gt;""),ROUND((F81-E81)*1440,0),"")</f>
        <v/>
      </c>
      <c r="K81" s="9">
        <f>IF(D81&lt;&gt;"",HOUR(D81),"")</f>
        <v/>
      </c>
    </row>
    <row r="82">
      <c r="A82" s="7" t="n"/>
      <c r="D82" s="8" t="n"/>
      <c r="E82" s="8" t="n"/>
      <c r="F82" s="8" t="n"/>
      <c r="I82" s="9">
        <f>IF(AND(D82&lt;&gt;"",E82&lt;&gt;""),ROUND((E82-D82)*1440,0),"")</f>
        <v/>
      </c>
      <c r="J82" s="9">
        <f>IF(AND(E82&lt;&gt;"",F82&lt;&gt;""),ROUND((F82-E82)*1440,0),"")</f>
        <v/>
      </c>
      <c r="K82" s="9">
        <f>IF(D82&lt;&gt;"",HOUR(D82),"")</f>
        <v/>
      </c>
    </row>
    <row r="83">
      <c r="A83" s="7" t="n"/>
      <c r="D83" s="8" t="n"/>
      <c r="E83" s="8" t="n"/>
      <c r="F83" s="8" t="n"/>
      <c r="I83" s="9">
        <f>IF(AND(D83&lt;&gt;"",E83&lt;&gt;""),ROUND((E83-D83)*1440,0),"")</f>
        <v/>
      </c>
      <c r="J83" s="9">
        <f>IF(AND(E83&lt;&gt;"",F83&lt;&gt;""),ROUND((F83-E83)*1440,0),"")</f>
        <v/>
      </c>
      <c r="K83" s="9">
        <f>IF(D83&lt;&gt;"",HOUR(D83),"")</f>
        <v/>
      </c>
    </row>
    <row r="84">
      <c r="A84" s="7" t="n"/>
      <c r="D84" s="8" t="n"/>
      <c r="E84" s="8" t="n"/>
      <c r="F84" s="8" t="n"/>
      <c r="I84" s="9">
        <f>IF(AND(D84&lt;&gt;"",E84&lt;&gt;""),ROUND((E84-D84)*1440,0),"")</f>
        <v/>
      </c>
      <c r="J84" s="9">
        <f>IF(AND(E84&lt;&gt;"",F84&lt;&gt;""),ROUND((F84-E84)*1440,0),"")</f>
        <v/>
      </c>
      <c r="K84" s="9">
        <f>IF(D84&lt;&gt;"",HOUR(D84),"")</f>
        <v/>
      </c>
    </row>
    <row r="85">
      <c r="A85" s="7" t="n"/>
      <c r="D85" s="8" t="n"/>
      <c r="E85" s="8" t="n"/>
      <c r="F85" s="8" t="n"/>
      <c r="I85" s="9">
        <f>IF(AND(D85&lt;&gt;"",E85&lt;&gt;""),ROUND((E85-D85)*1440,0),"")</f>
        <v/>
      </c>
      <c r="J85" s="9">
        <f>IF(AND(E85&lt;&gt;"",F85&lt;&gt;""),ROUND((F85-E85)*1440,0),"")</f>
        <v/>
      </c>
      <c r="K85" s="9">
        <f>IF(D85&lt;&gt;"",HOUR(D85),"")</f>
        <v/>
      </c>
    </row>
    <row r="86">
      <c r="A86" s="7" t="n"/>
      <c r="D86" s="8" t="n"/>
      <c r="E86" s="8" t="n"/>
      <c r="F86" s="8" t="n"/>
      <c r="I86" s="9">
        <f>IF(AND(D86&lt;&gt;"",E86&lt;&gt;""),ROUND((E86-D86)*1440,0),"")</f>
        <v/>
      </c>
      <c r="J86" s="9">
        <f>IF(AND(E86&lt;&gt;"",F86&lt;&gt;""),ROUND((F86-E86)*1440,0),"")</f>
        <v/>
      </c>
      <c r="K86" s="9">
        <f>IF(D86&lt;&gt;"",HOUR(D86),"")</f>
        <v/>
      </c>
    </row>
    <row r="87">
      <c r="A87" s="7" t="n"/>
      <c r="D87" s="8" t="n"/>
      <c r="E87" s="8" t="n"/>
      <c r="F87" s="8" t="n"/>
      <c r="I87" s="9">
        <f>IF(AND(D87&lt;&gt;"",E87&lt;&gt;""),ROUND((E87-D87)*1440,0),"")</f>
        <v/>
      </c>
      <c r="J87" s="9">
        <f>IF(AND(E87&lt;&gt;"",F87&lt;&gt;""),ROUND((F87-E87)*1440,0),"")</f>
        <v/>
      </c>
      <c r="K87" s="9">
        <f>IF(D87&lt;&gt;"",HOUR(D87),"")</f>
        <v/>
      </c>
    </row>
    <row r="88">
      <c r="A88" s="7" t="n"/>
      <c r="D88" s="8" t="n"/>
      <c r="E88" s="8" t="n"/>
      <c r="F88" s="8" t="n"/>
      <c r="I88" s="9">
        <f>IF(AND(D88&lt;&gt;"",E88&lt;&gt;""),ROUND((E88-D88)*1440,0),"")</f>
        <v/>
      </c>
      <c r="J88" s="9">
        <f>IF(AND(E88&lt;&gt;"",F88&lt;&gt;""),ROUND((F88-E88)*1440,0),"")</f>
        <v/>
      </c>
      <c r="K88" s="9">
        <f>IF(D88&lt;&gt;"",HOUR(D88),"")</f>
        <v/>
      </c>
    </row>
    <row r="89">
      <c r="A89" s="7" t="n"/>
      <c r="D89" s="8" t="n"/>
      <c r="E89" s="8" t="n"/>
      <c r="F89" s="8" t="n"/>
      <c r="I89" s="9">
        <f>IF(AND(D89&lt;&gt;"",E89&lt;&gt;""),ROUND((E89-D89)*1440,0),"")</f>
        <v/>
      </c>
      <c r="J89" s="9">
        <f>IF(AND(E89&lt;&gt;"",F89&lt;&gt;""),ROUND((F89-E89)*1440,0),"")</f>
        <v/>
      </c>
      <c r="K89" s="9">
        <f>IF(D89&lt;&gt;"",HOUR(D89),"")</f>
        <v/>
      </c>
    </row>
    <row r="90">
      <c r="A90" s="7" t="n"/>
      <c r="D90" s="8" t="n"/>
      <c r="E90" s="8" t="n"/>
      <c r="F90" s="8" t="n"/>
      <c r="I90" s="9">
        <f>IF(AND(D90&lt;&gt;"",E90&lt;&gt;""),ROUND((E90-D90)*1440,0),"")</f>
        <v/>
      </c>
      <c r="J90" s="9">
        <f>IF(AND(E90&lt;&gt;"",F90&lt;&gt;""),ROUND((F90-E90)*1440,0),"")</f>
        <v/>
      </c>
      <c r="K90" s="9">
        <f>IF(D90&lt;&gt;"",HOUR(D90),"")</f>
        <v/>
      </c>
    </row>
    <row r="91">
      <c r="A91" s="7" t="n"/>
      <c r="D91" s="8" t="n"/>
      <c r="E91" s="8" t="n"/>
      <c r="F91" s="8" t="n"/>
      <c r="I91" s="9">
        <f>IF(AND(D91&lt;&gt;"",E91&lt;&gt;""),ROUND((E91-D91)*1440,0),"")</f>
        <v/>
      </c>
      <c r="J91" s="9">
        <f>IF(AND(E91&lt;&gt;"",F91&lt;&gt;""),ROUND((F91-E91)*1440,0),"")</f>
        <v/>
      </c>
      <c r="K91" s="9">
        <f>IF(D91&lt;&gt;"",HOUR(D91),"")</f>
        <v/>
      </c>
    </row>
    <row r="92">
      <c r="A92" s="7" t="n"/>
      <c r="D92" s="8" t="n"/>
      <c r="E92" s="8" t="n"/>
      <c r="F92" s="8" t="n"/>
      <c r="I92" s="9">
        <f>IF(AND(D92&lt;&gt;"",E92&lt;&gt;""),ROUND((E92-D92)*1440,0),"")</f>
        <v/>
      </c>
      <c r="J92" s="9">
        <f>IF(AND(E92&lt;&gt;"",F92&lt;&gt;""),ROUND((F92-E92)*1440,0),"")</f>
        <v/>
      </c>
      <c r="K92" s="9">
        <f>IF(D92&lt;&gt;"",HOUR(D92),"")</f>
        <v/>
      </c>
    </row>
    <row r="93">
      <c r="A93" s="7" t="n"/>
      <c r="D93" s="8" t="n"/>
      <c r="E93" s="8" t="n"/>
      <c r="F93" s="8" t="n"/>
      <c r="I93" s="9">
        <f>IF(AND(D93&lt;&gt;"",E93&lt;&gt;""),ROUND((E93-D93)*1440,0),"")</f>
        <v/>
      </c>
      <c r="J93" s="9">
        <f>IF(AND(E93&lt;&gt;"",F93&lt;&gt;""),ROUND((F93-E93)*1440,0),"")</f>
        <v/>
      </c>
      <c r="K93" s="9">
        <f>IF(D93&lt;&gt;"",HOUR(D93),"")</f>
        <v/>
      </c>
    </row>
    <row r="94">
      <c r="A94" s="7" t="n"/>
      <c r="D94" s="8" t="n"/>
      <c r="E94" s="8" t="n"/>
      <c r="F94" s="8" t="n"/>
      <c r="I94" s="9">
        <f>IF(AND(D94&lt;&gt;"",E94&lt;&gt;""),ROUND((E94-D94)*1440,0),"")</f>
        <v/>
      </c>
      <c r="J94" s="9">
        <f>IF(AND(E94&lt;&gt;"",F94&lt;&gt;""),ROUND((F94-E94)*1440,0),"")</f>
        <v/>
      </c>
      <c r="K94" s="9">
        <f>IF(D94&lt;&gt;"",HOUR(D94),"")</f>
        <v/>
      </c>
    </row>
    <row r="95">
      <c r="A95" s="7" t="n"/>
      <c r="D95" s="8" t="n"/>
      <c r="E95" s="8" t="n"/>
      <c r="F95" s="8" t="n"/>
      <c r="I95" s="9">
        <f>IF(AND(D95&lt;&gt;"",E95&lt;&gt;""),ROUND((E95-D95)*1440,0),"")</f>
        <v/>
      </c>
      <c r="J95" s="9">
        <f>IF(AND(E95&lt;&gt;"",F95&lt;&gt;""),ROUND((F95-E95)*1440,0),"")</f>
        <v/>
      </c>
      <c r="K95" s="9">
        <f>IF(D95&lt;&gt;"",HOUR(D95),"")</f>
        <v/>
      </c>
    </row>
    <row r="96">
      <c r="A96" s="7" t="n"/>
      <c r="D96" s="8" t="n"/>
      <c r="E96" s="8" t="n"/>
      <c r="F96" s="8" t="n"/>
      <c r="I96" s="9">
        <f>IF(AND(D96&lt;&gt;"",E96&lt;&gt;""),ROUND((E96-D96)*1440,0),"")</f>
        <v/>
      </c>
      <c r="J96" s="9">
        <f>IF(AND(E96&lt;&gt;"",F96&lt;&gt;""),ROUND((F96-E96)*1440,0),"")</f>
        <v/>
      </c>
      <c r="K96" s="9">
        <f>IF(D96&lt;&gt;"",HOUR(D96),"")</f>
        <v/>
      </c>
    </row>
    <row r="97">
      <c r="A97" s="7" t="n"/>
      <c r="D97" s="8" t="n"/>
      <c r="E97" s="8" t="n"/>
      <c r="F97" s="8" t="n"/>
      <c r="I97" s="9">
        <f>IF(AND(D97&lt;&gt;"",E97&lt;&gt;""),ROUND((E97-D97)*1440,0),"")</f>
        <v/>
      </c>
      <c r="J97" s="9">
        <f>IF(AND(E97&lt;&gt;"",F97&lt;&gt;""),ROUND((F97-E97)*1440,0),"")</f>
        <v/>
      </c>
      <c r="K97" s="9">
        <f>IF(D97&lt;&gt;"",HOUR(D97),"")</f>
        <v/>
      </c>
    </row>
    <row r="98">
      <c r="A98" s="7" t="n"/>
      <c r="D98" s="8" t="n"/>
      <c r="E98" s="8" t="n"/>
      <c r="F98" s="8" t="n"/>
      <c r="I98" s="9">
        <f>IF(AND(D98&lt;&gt;"",E98&lt;&gt;""),ROUND((E98-D98)*1440,0),"")</f>
        <v/>
      </c>
      <c r="J98" s="9">
        <f>IF(AND(E98&lt;&gt;"",F98&lt;&gt;""),ROUND((F98-E98)*1440,0),"")</f>
        <v/>
      </c>
      <c r="K98" s="9">
        <f>IF(D98&lt;&gt;"",HOUR(D98),"")</f>
        <v/>
      </c>
    </row>
    <row r="99">
      <c r="A99" s="7" t="n"/>
      <c r="D99" s="8" t="n"/>
      <c r="E99" s="8" t="n"/>
      <c r="F99" s="8" t="n"/>
      <c r="I99" s="9">
        <f>IF(AND(D99&lt;&gt;"",E99&lt;&gt;""),ROUND((E99-D99)*1440,0),"")</f>
        <v/>
      </c>
      <c r="J99" s="9">
        <f>IF(AND(E99&lt;&gt;"",F99&lt;&gt;""),ROUND((F99-E99)*1440,0),"")</f>
        <v/>
      </c>
      <c r="K99" s="9">
        <f>IF(D99&lt;&gt;"",HOUR(D99),"")</f>
        <v/>
      </c>
    </row>
    <row r="100">
      <c r="A100" s="7" t="n"/>
      <c r="D100" s="8" t="n"/>
      <c r="E100" s="8" t="n"/>
      <c r="F100" s="8" t="n"/>
      <c r="I100" s="9">
        <f>IF(AND(D100&lt;&gt;"",E100&lt;&gt;""),ROUND((E100-D100)*1440,0),"")</f>
        <v/>
      </c>
      <c r="J100" s="9">
        <f>IF(AND(E100&lt;&gt;"",F100&lt;&gt;""),ROUND((F100-E100)*1440,0),"")</f>
        <v/>
      </c>
      <c r="K100" s="9">
        <f>IF(D100&lt;&gt;"",HOUR(D100),"")</f>
        <v/>
      </c>
    </row>
    <row r="101">
      <c r="A101" s="7" t="n"/>
      <c r="D101" s="8" t="n"/>
      <c r="E101" s="8" t="n"/>
      <c r="F101" s="8" t="n"/>
      <c r="I101" s="9">
        <f>IF(AND(D101&lt;&gt;"",E101&lt;&gt;""),ROUND((E101-D101)*1440,0),"")</f>
        <v/>
      </c>
      <c r="J101" s="9">
        <f>IF(AND(E101&lt;&gt;"",F101&lt;&gt;""),ROUND((F101-E101)*1440,0),"")</f>
        <v/>
      </c>
      <c r="K101" s="9">
        <f>IF(D101&lt;&gt;"",HOUR(D101),"")</f>
        <v/>
      </c>
    </row>
    <row r="102">
      <c r="A102" s="7" t="n"/>
      <c r="D102" s="8" t="n"/>
      <c r="E102" s="8" t="n"/>
      <c r="F102" s="8" t="n"/>
      <c r="I102" s="9">
        <f>IF(AND(D102&lt;&gt;"",E102&lt;&gt;""),ROUND((E102-D102)*1440,0),"")</f>
        <v/>
      </c>
      <c r="J102" s="9">
        <f>IF(AND(E102&lt;&gt;"",F102&lt;&gt;""),ROUND((F102-E102)*1440,0),"")</f>
        <v/>
      </c>
      <c r="K102" s="9">
        <f>IF(D102&lt;&gt;"",HOUR(D102),"")</f>
        <v/>
      </c>
    </row>
    <row r="103">
      <c r="A103" s="7" t="n"/>
      <c r="D103" s="8" t="n"/>
      <c r="E103" s="8" t="n"/>
      <c r="F103" s="8" t="n"/>
      <c r="I103" s="9">
        <f>IF(AND(D103&lt;&gt;"",E103&lt;&gt;""),ROUND((E103-D103)*1440,0),"")</f>
        <v/>
      </c>
      <c r="J103" s="9">
        <f>IF(AND(E103&lt;&gt;"",F103&lt;&gt;""),ROUND((F103-E103)*1440,0),"")</f>
        <v/>
      </c>
      <c r="K103" s="9">
        <f>IF(D103&lt;&gt;"",HOUR(D103),"")</f>
        <v/>
      </c>
    </row>
    <row r="104">
      <c r="A104" s="7" t="n"/>
      <c r="D104" s="8" t="n"/>
      <c r="E104" s="8" t="n"/>
      <c r="F104" s="8" t="n"/>
      <c r="I104" s="9">
        <f>IF(AND(D104&lt;&gt;"",E104&lt;&gt;""),ROUND((E104-D104)*1440,0),"")</f>
        <v/>
      </c>
      <c r="J104" s="9">
        <f>IF(AND(E104&lt;&gt;"",F104&lt;&gt;""),ROUND((F104-E104)*1440,0),"")</f>
        <v/>
      </c>
      <c r="K104" s="9">
        <f>IF(D104&lt;&gt;"",HOUR(D104),"")</f>
        <v/>
      </c>
    </row>
    <row r="105">
      <c r="A105" s="7" t="n"/>
      <c r="D105" s="8" t="n"/>
      <c r="E105" s="8" t="n"/>
      <c r="F105" s="8" t="n"/>
      <c r="I105" s="9">
        <f>IF(AND(D105&lt;&gt;"",E105&lt;&gt;""),ROUND((E105-D105)*1440,0),"")</f>
        <v/>
      </c>
      <c r="J105" s="9">
        <f>IF(AND(E105&lt;&gt;"",F105&lt;&gt;""),ROUND((F105-E105)*1440,0),"")</f>
        <v/>
      </c>
      <c r="K105" s="9">
        <f>IF(D105&lt;&gt;"",HOUR(D105),"")</f>
        <v/>
      </c>
    </row>
    <row r="106">
      <c r="A106" s="7" t="n"/>
      <c r="D106" s="8" t="n"/>
      <c r="E106" s="8" t="n"/>
      <c r="F106" s="8" t="n"/>
      <c r="I106" s="9">
        <f>IF(AND(D106&lt;&gt;"",E106&lt;&gt;""),ROUND((E106-D106)*1440,0),"")</f>
        <v/>
      </c>
      <c r="J106" s="9">
        <f>IF(AND(E106&lt;&gt;"",F106&lt;&gt;""),ROUND((F106-E106)*1440,0),"")</f>
        <v/>
      </c>
      <c r="K106" s="9">
        <f>IF(D106&lt;&gt;"",HOUR(D106),"")</f>
        <v/>
      </c>
    </row>
    <row r="107">
      <c r="A107" s="7" t="n"/>
      <c r="D107" s="8" t="n"/>
      <c r="E107" s="8" t="n"/>
      <c r="F107" s="8" t="n"/>
      <c r="I107" s="9">
        <f>IF(AND(D107&lt;&gt;"",E107&lt;&gt;""),ROUND((E107-D107)*1440,0),"")</f>
        <v/>
      </c>
      <c r="J107" s="9">
        <f>IF(AND(E107&lt;&gt;"",F107&lt;&gt;""),ROUND((F107-E107)*1440,0),"")</f>
        <v/>
      </c>
      <c r="K107" s="9">
        <f>IF(D107&lt;&gt;"",HOUR(D107),"")</f>
        <v/>
      </c>
    </row>
    <row r="108">
      <c r="A108" s="7" t="n"/>
      <c r="D108" s="8" t="n"/>
      <c r="E108" s="8" t="n"/>
      <c r="F108" s="8" t="n"/>
      <c r="I108" s="9">
        <f>IF(AND(D108&lt;&gt;"",E108&lt;&gt;""),ROUND((E108-D108)*1440,0),"")</f>
        <v/>
      </c>
      <c r="J108" s="9">
        <f>IF(AND(E108&lt;&gt;"",F108&lt;&gt;""),ROUND((F108-E108)*1440,0),"")</f>
        <v/>
      </c>
      <c r="K108" s="9">
        <f>IF(D108&lt;&gt;"",HOUR(D108),"")</f>
        <v/>
      </c>
    </row>
    <row r="109">
      <c r="A109" s="7" t="n"/>
      <c r="D109" s="8" t="n"/>
      <c r="E109" s="8" t="n"/>
      <c r="F109" s="8" t="n"/>
      <c r="I109" s="9">
        <f>IF(AND(D109&lt;&gt;"",E109&lt;&gt;""),ROUND((E109-D109)*1440,0),"")</f>
        <v/>
      </c>
      <c r="J109" s="9">
        <f>IF(AND(E109&lt;&gt;"",F109&lt;&gt;""),ROUND((F109-E109)*1440,0),"")</f>
        <v/>
      </c>
      <c r="K109" s="9">
        <f>IF(D109&lt;&gt;"",HOUR(D109),"")</f>
        <v/>
      </c>
    </row>
    <row r="110">
      <c r="A110" s="7" t="n"/>
      <c r="D110" s="8" t="n"/>
      <c r="E110" s="8" t="n"/>
      <c r="F110" s="8" t="n"/>
      <c r="I110" s="9">
        <f>IF(AND(D110&lt;&gt;"",E110&lt;&gt;""),ROUND((E110-D110)*1440,0),"")</f>
        <v/>
      </c>
      <c r="J110" s="9">
        <f>IF(AND(E110&lt;&gt;"",F110&lt;&gt;""),ROUND((F110-E110)*1440,0),"")</f>
        <v/>
      </c>
      <c r="K110" s="9">
        <f>IF(D110&lt;&gt;"",HOUR(D110),"")</f>
        <v/>
      </c>
    </row>
    <row r="111">
      <c r="A111" s="7" t="n"/>
      <c r="D111" s="8" t="n"/>
      <c r="E111" s="8" t="n"/>
      <c r="F111" s="8" t="n"/>
      <c r="I111" s="9">
        <f>IF(AND(D111&lt;&gt;"",E111&lt;&gt;""),ROUND((E111-D111)*1440,0),"")</f>
        <v/>
      </c>
      <c r="J111" s="9">
        <f>IF(AND(E111&lt;&gt;"",F111&lt;&gt;""),ROUND((F111-E111)*1440,0),"")</f>
        <v/>
      </c>
      <c r="K111" s="9">
        <f>IF(D111&lt;&gt;"",HOUR(D111),"")</f>
        <v/>
      </c>
    </row>
    <row r="112">
      <c r="A112" s="7" t="n"/>
      <c r="D112" s="8" t="n"/>
      <c r="E112" s="8" t="n"/>
      <c r="F112" s="8" t="n"/>
      <c r="I112" s="9">
        <f>IF(AND(D112&lt;&gt;"",E112&lt;&gt;""),ROUND((E112-D112)*1440,0),"")</f>
        <v/>
      </c>
      <c r="J112" s="9">
        <f>IF(AND(E112&lt;&gt;"",F112&lt;&gt;""),ROUND((F112-E112)*1440,0),"")</f>
        <v/>
      </c>
      <c r="K112" s="9">
        <f>IF(D112&lt;&gt;"",HOUR(D112),"")</f>
        <v/>
      </c>
    </row>
    <row r="113">
      <c r="A113" s="7" t="n"/>
      <c r="D113" s="8" t="n"/>
      <c r="E113" s="8" t="n"/>
      <c r="F113" s="8" t="n"/>
      <c r="I113" s="9">
        <f>IF(AND(D113&lt;&gt;"",E113&lt;&gt;""),ROUND((E113-D113)*1440,0),"")</f>
        <v/>
      </c>
      <c r="J113" s="9">
        <f>IF(AND(E113&lt;&gt;"",F113&lt;&gt;""),ROUND((F113-E113)*1440,0),"")</f>
        <v/>
      </c>
      <c r="K113" s="9">
        <f>IF(D113&lt;&gt;"",HOUR(D113),"")</f>
        <v/>
      </c>
    </row>
    <row r="114">
      <c r="A114" s="7" t="n"/>
      <c r="D114" s="8" t="n"/>
      <c r="E114" s="8" t="n"/>
      <c r="F114" s="8" t="n"/>
      <c r="I114" s="9">
        <f>IF(AND(D114&lt;&gt;"",E114&lt;&gt;""),ROUND((E114-D114)*1440,0),"")</f>
        <v/>
      </c>
      <c r="J114" s="9">
        <f>IF(AND(E114&lt;&gt;"",F114&lt;&gt;""),ROUND((F114-E114)*1440,0),"")</f>
        <v/>
      </c>
      <c r="K114" s="9">
        <f>IF(D114&lt;&gt;"",HOUR(D114),"")</f>
        <v/>
      </c>
    </row>
    <row r="115">
      <c r="A115" s="7" t="n"/>
      <c r="D115" s="8" t="n"/>
      <c r="E115" s="8" t="n"/>
      <c r="F115" s="8" t="n"/>
      <c r="I115" s="9">
        <f>IF(AND(D115&lt;&gt;"",E115&lt;&gt;""),ROUND((E115-D115)*1440,0),"")</f>
        <v/>
      </c>
      <c r="J115" s="9">
        <f>IF(AND(E115&lt;&gt;"",F115&lt;&gt;""),ROUND((F115-E115)*1440,0),"")</f>
        <v/>
      </c>
      <c r="K115" s="9">
        <f>IF(D115&lt;&gt;"",HOUR(D115),"")</f>
        <v/>
      </c>
    </row>
    <row r="116">
      <c r="A116" s="7" t="n"/>
      <c r="D116" s="8" t="n"/>
      <c r="E116" s="8" t="n"/>
      <c r="F116" s="8" t="n"/>
      <c r="I116" s="9">
        <f>IF(AND(D116&lt;&gt;"",E116&lt;&gt;""),ROUND((E116-D116)*1440,0),"")</f>
        <v/>
      </c>
      <c r="J116" s="9">
        <f>IF(AND(E116&lt;&gt;"",F116&lt;&gt;""),ROUND((F116-E116)*1440,0),"")</f>
        <v/>
      </c>
      <c r="K116" s="9">
        <f>IF(D116&lt;&gt;"",HOUR(D116),"")</f>
        <v/>
      </c>
    </row>
    <row r="117">
      <c r="A117" s="7" t="n"/>
      <c r="D117" s="8" t="n"/>
      <c r="E117" s="8" t="n"/>
      <c r="F117" s="8" t="n"/>
      <c r="I117" s="9">
        <f>IF(AND(D117&lt;&gt;"",E117&lt;&gt;""),ROUND((E117-D117)*1440,0),"")</f>
        <v/>
      </c>
      <c r="J117" s="9">
        <f>IF(AND(E117&lt;&gt;"",F117&lt;&gt;""),ROUND((F117-E117)*1440,0),"")</f>
        <v/>
      </c>
      <c r="K117" s="9">
        <f>IF(D117&lt;&gt;"",HOUR(D117),"")</f>
        <v/>
      </c>
    </row>
    <row r="118">
      <c r="A118" s="7" t="n"/>
      <c r="D118" s="8" t="n"/>
      <c r="E118" s="8" t="n"/>
      <c r="F118" s="8" t="n"/>
      <c r="I118" s="9">
        <f>IF(AND(D118&lt;&gt;"",E118&lt;&gt;""),ROUND((E118-D118)*1440,0),"")</f>
        <v/>
      </c>
      <c r="J118" s="9">
        <f>IF(AND(E118&lt;&gt;"",F118&lt;&gt;""),ROUND((F118-E118)*1440,0),"")</f>
        <v/>
      </c>
      <c r="K118" s="9">
        <f>IF(D118&lt;&gt;"",HOUR(D118),"")</f>
        <v/>
      </c>
    </row>
    <row r="119">
      <c r="A119" s="7" t="n"/>
      <c r="D119" s="8" t="n"/>
      <c r="E119" s="8" t="n"/>
      <c r="F119" s="8" t="n"/>
      <c r="I119" s="9">
        <f>IF(AND(D119&lt;&gt;"",E119&lt;&gt;""),ROUND((E119-D119)*1440,0),"")</f>
        <v/>
      </c>
      <c r="J119" s="9">
        <f>IF(AND(E119&lt;&gt;"",F119&lt;&gt;""),ROUND((F119-E119)*1440,0),"")</f>
        <v/>
      </c>
      <c r="K119" s="9">
        <f>IF(D119&lt;&gt;"",HOUR(D119),"")</f>
        <v/>
      </c>
    </row>
    <row r="120">
      <c r="A120" s="7" t="n"/>
      <c r="D120" s="8" t="n"/>
      <c r="E120" s="8" t="n"/>
      <c r="F120" s="8" t="n"/>
      <c r="I120" s="9">
        <f>IF(AND(D120&lt;&gt;"",E120&lt;&gt;""),ROUND((E120-D120)*1440,0),"")</f>
        <v/>
      </c>
      <c r="J120" s="9">
        <f>IF(AND(E120&lt;&gt;"",F120&lt;&gt;""),ROUND((F120-E120)*1440,0),"")</f>
        <v/>
      </c>
      <c r="K120" s="9">
        <f>IF(D120&lt;&gt;"",HOUR(D120),"")</f>
        <v/>
      </c>
    </row>
    <row r="121">
      <c r="A121" s="7" t="n"/>
      <c r="D121" s="8" t="n"/>
      <c r="E121" s="8" t="n"/>
      <c r="F121" s="8" t="n"/>
      <c r="I121" s="9">
        <f>IF(AND(D121&lt;&gt;"",E121&lt;&gt;""),ROUND((E121-D121)*1440,0),"")</f>
        <v/>
      </c>
      <c r="J121" s="9">
        <f>IF(AND(E121&lt;&gt;"",F121&lt;&gt;""),ROUND((F121-E121)*1440,0),"")</f>
        <v/>
      </c>
      <c r="K121" s="9">
        <f>IF(D121&lt;&gt;"",HOUR(D121),"")</f>
        <v/>
      </c>
    </row>
    <row r="122">
      <c r="A122" s="7" t="n"/>
      <c r="D122" s="8" t="n"/>
      <c r="E122" s="8" t="n"/>
      <c r="F122" s="8" t="n"/>
      <c r="I122" s="9">
        <f>IF(AND(D122&lt;&gt;"",E122&lt;&gt;""),ROUND((E122-D122)*1440,0),"")</f>
        <v/>
      </c>
      <c r="J122" s="9">
        <f>IF(AND(E122&lt;&gt;"",F122&lt;&gt;""),ROUND((F122-E122)*1440,0),"")</f>
        <v/>
      </c>
      <c r="K122" s="9">
        <f>IF(D122&lt;&gt;"",HOUR(D122),"")</f>
        <v/>
      </c>
    </row>
    <row r="123">
      <c r="A123" s="7" t="n"/>
      <c r="D123" s="8" t="n"/>
      <c r="E123" s="8" t="n"/>
      <c r="F123" s="8" t="n"/>
      <c r="I123" s="9">
        <f>IF(AND(D123&lt;&gt;"",E123&lt;&gt;""),ROUND((E123-D123)*1440,0),"")</f>
        <v/>
      </c>
      <c r="J123" s="9">
        <f>IF(AND(E123&lt;&gt;"",F123&lt;&gt;""),ROUND((F123-E123)*1440,0),"")</f>
        <v/>
      </c>
      <c r="K123" s="9">
        <f>IF(D123&lt;&gt;"",HOUR(D123),"")</f>
        <v/>
      </c>
    </row>
    <row r="124">
      <c r="A124" s="7" t="n"/>
      <c r="D124" s="8" t="n"/>
      <c r="E124" s="8" t="n"/>
      <c r="F124" s="8" t="n"/>
      <c r="I124" s="9">
        <f>IF(AND(D124&lt;&gt;"",E124&lt;&gt;""),ROUND((E124-D124)*1440,0),"")</f>
        <v/>
      </c>
      <c r="J124" s="9">
        <f>IF(AND(E124&lt;&gt;"",F124&lt;&gt;""),ROUND((F124-E124)*1440,0),"")</f>
        <v/>
      </c>
      <c r="K124" s="9">
        <f>IF(D124&lt;&gt;"",HOUR(D124),"")</f>
        <v/>
      </c>
    </row>
    <row r="125">
      <c r="A125" s="7" t="n"/>
      <c r="D125" s="8" t="n"/>
      <c r="E125" s="8" t="n"/>
      <c r="F125" s="8" t="n"/>
      <c r="I125" s="9">
        <f>IF(AND(D125&lt;&gt;"",E125&lt;&gt;""),ROUND((E125-D125)*1440,0),"")</f>
        <v/>
      </c>
      <c r="J125" s="9">
        <f>IF(AND(E125&lt;&gt;"",F125&lt;&gt;""),ROUND((F125-E125)*1440,0),"")</f>
        <v/>
      </c>
      <c r="K125" s="9">
        <f>IF(D125&lt;&gt;"",HOUR(D125),"")</f>
        <v/>
      </c>
    </row>
    <row r="126">
      <c r="A126" s="7" t="n"/>
      <c r="D126" s="8" t="n"/>
      <c r="E126" s="8" t="n"/>
      <c r="F126" s="8" t="n"/>
      <c r="I126" s="9">
        <f>IF(AND(D126&lt;&gt;"",E126&lt;&gt;""),ROUND((E126-D126)*1440,0),"")</f>
        <v/>
      </c>
      <c r="J126" s="9">
        <f>IF(AND(E126&lt;&gt;"",F126&lt;&gt;""),ROUND((F126-E126)*1440,0),"")</f>
        <v/>
      </c>
      <c r="K126" s="9">
        <f>IF(D126&lt;&gt;"",HOUR(D126),"")</f>
        <v/>
      </c>
    </row>
    <row r="127">
      <c r="A127" s="7" t="n"/>
      <c r="D127" s="8" t="n"/>
      <c r="E127" s="8" t="n"/>
      <c r="F127" s="8" t="n"/>
      <c r="I127" s="9">
        <f>IF(AND(D127&lt;&gt;"",E127&lt;&gt;""),ROUND((E127-D127)*1440,0),"")</f>
        <v/>
      </c>
      <c r="J127" s="9">
        <f>IF(AND(E127&lt;&gt;"",F127&lt;&gt;""),ROUND((F127-E127)*1440,0),"")</f>
        <v/>
      </c>
      <c r="K127" s="9">
        <f>IF(D127&lt;&gt;"",HOUR(D127),"")</f>
        <v/>
      </c>
    </row>
    <row r="128">
      <c r="A128" s="7" t="n"/>
      <c r="D128" s="8" t="n"/>
      <c r="E128" s="8" t="n"/>
      <c r="F128" s="8" t="n"/>
      <c r="I128" s="9">
        <f>IF(AND(D128&lt;&gt;"",E128&lt;&gt;""),ROUND((E128-D128)*1440,0),"")</f>
        <v/>
      </c>
      <c r="J128" s="9">
        <f>IF(AND(E128&lt;&gt;"",F128&lt;&gt;""),ROUND((F128-E128)*1440,0),"")</f>
        <v/>
      </c>
      <c r="K128" s="9">
        <f>IF(D128&lt;&gt;"",HOUR(D128),"")</f>
        <v/>
      </c>
    </row>
    <row r="129">
      <c r="A129" s="7" t="n"/>
      <c r="D129" s="8" t="n"/>
      <c r="E129" s="8" t="n"/>
      <c r="F129" s="8" t="n"/>
      <c r="I129" s="9">
        <f>IF(AND(D129&lt;&gt;"",E129&lt;&gt;""),ROUND((E129-D129)*1440,0),"")</f>
        <v/>
      </c>
      <c r="J129" s="9">
        <f>IF(AND(E129&lt;&gt;"",F129&lt;&gt;""),ROUND((F129-E129)*1440,0),"")</f>
        <v/>
      </c>
      <c r="K129" s="9">
        <f>IF(D129&lt;&gt;"",HOUR(D129),"")</f>
        <v/>
      </c>
    </row>
    <row r="130">
      <c r="A130" s="7" t="n"/>
      <c r="D130" s="8" t="n"/>
      <c r="E130" s="8" t="n"/>
      <c r="F130" s="8" t="n"/>
      <c r="I130" s="9">
        <f>IF(AND(D130&lt;&gt;"",E130&lt;&gt;""),ROUND((E130-D130)*1440,0),"")</f>
        <v/>
      </c>
      <c r="J130" s="9">
        <f>IF(AND(E130&lt;&gt;"",F130&lt;&gt;""),ROUND((F130-E130)*1440,0),"")</f>
        <v/>
      </c>
      <c r="K130" s="9">
        <f>IF(D130&lt;&gt;"",HOUR(D130),"")</f>
        <v/>
      </c>
    </row>
    <row r="131">
      <c r="A131" s="7" t="n"/>
      <c r="D131" s="8" t="n"/>
      <c r="E131" s="8" t="n"/>
      <c r="F131" s="8" t="n"/>
      <c r="I131" s="9">
        <f>IF(AND(D131&lt;&gt;"",E131&lt;&gt;""),ROUND((E131-D131)*1440,0),"")</f>
        <v/>
      </c>
      <c r="J131" s="9">
        <f>IF(AND(E131&lt;&gt;"",F131&lt;&gt;""),ROUND((F131-E131)*1440,0),"")</f>
        <v/>
      </c>
      <c r="K131" s="9">
        <f>IF(D131&lt;&gt;"",HOUR(D131),"")</f>
        <v/>
      </c>
    </row>
    <row r="132">
      <c r="A132" s="7" t="n"/>
      <c r="D132" s="8" t="n"/>
      <c r="E132" s="8" t="n"/>
      <c r="F132" s="8" t="n"/>
      <c r="I132" s="9">
        <f>IF(AND(D132&lt;&gt;"",E132&lt;&gt;""),ROUND((E132-D132)*1440,0),"")</f>
        <v/>
      </c>
      <c r="J132" s="9">
        <f>IF(AND(E132&lt;&gt;"",F132&lt;&gt;""),ROUND((F132-E132)*1440,0),"")</f>
        <v/>
      </c>
      <c r="K132" s="9">
        <f>IF(D132&lt;&gt;"",HOUR(D132),"")</f>
        <v/>
      </c>
    </row>
    <row r="133">
      <c r="A133" s="7" t="n"/>
      <c r="D133" s="8" t="n"/>
      <c r="E133" s="8" t="n"/>
      <c r="F133" s="8" t="n"/>
      <c r="I133" s="9">
        <f>IF(AND(D133&lt;&gt;"",E133&lt;&gt;""),ROUND((E133-D133)*1440,0),"")</f>
        <v/>
      </c>
      <c r="J133" s="9">
        <f>IF(AND(E133&lt;&gt;"",F133&lt;&gt;""),ROUND((F133-E133)*1440,0),"")</f>
        <v/>
      </c>
      <c r="K133" s="9">
        <f>IF(D133&lt;&gt;"",HOUR(D133),"")</f>
        <v/>
      </c>
    </row>
    <row r="134">
      <c r="A134" s="7" t="n"/>
      <c r="D134" s="8" t="n"/>
      <c r="E134" s="8" t="n"/>
      <c r="F134" s="8" t="n"/>
      <c r="I134" s="9">
        <f>IF(AND(D134&lt;&gt;"",E134&lt;&gt;""),ROUND((E134-D134)*1440,0),"")</f>
        <v/>
      </c>
      <c r="J134" s="9">
        <f>IF(AND(E134&lt;&gt;"",F134&lt;&gt;""),ROUND((F134-E134)*1440,0),"")</f>
        <v/>
      </c>
      <c r="K134" s="9">
        <f>IF(D134&lt;&gt;"",HOUR(D134),"")</f>
        <v/>
      </c>
    </row>
    <row r="135">
      <c r="A135" s="7" t="n"/>
      <c r="D135" s="8" t="n"/>
      <c r="E135" s="8" t="n"/>
      <c r="F135" s="8" t="n"/>
      <c r="I135" s="9">
        <f>IF(AND(D135&lt;&gt;"",E135&lt;&gt;""),ROUND((E135-D135)*1440,0),"")</f>
        <v/>
      </c>
      <c r="J135" s="9">
        <f>IF(AND(E135&lt;&gt;"",F135&lt;&gt;""),ROUND((F135-E135)*1440,0),"")</f>
        <v/>
      </c>
      <c r="K135" s="9">
        <f>IF(D135&lt;&gt;"",HOUR(D135),"")</f>
        <v/>
      </c>
    </row>
    <row r="136">
      <c r="A136" s="7" t="n"/>
      <c r="D136" s="8" t="n"/>
      <c r="E136" s="8" t="n"/>
      <c r="F136" s="8" t="n"/>
      <c r="I136" s="9">
        <f>IF(AND(D136&lt;&gt;"",E136&lt;&gt;""),ROUND((E136-D136)*1440,0),"")</f>
        <v/>
      </c>
      <c r="J136" s="9">
        <f>IF(AND(E136&lt;&gt;"",F136&lt;&gt;""),ROUND((F136-E136)*1440,0),"")</f>
        <v/>
      </c>
      <c r="K136" s="9">
        <f>IF(D136&lt;&gt;"",HOUR(D136),"")</f>
        <v/>
      </c>
    </row>
    <row r="137">
      <c r="A137" s="7" t="n"/>
      <c r="D137" s="8" t="n"/>
      <c r="E137" s="8" t="n"/>
      <c r="F137" s="8" t="n"/>
      <c r="I137" s="9">
        <f>IF(AND(D137&lt;&gt;"",E137&lt;&gt;""),ROUND((E137-D137)*1440,0),"")</f>
        <v/>
      </c>
      <c r="J137" s="9">
        <f>IF(AND(E137&lt;&gt;"",F137&lt;&gt;""),ROUND((F137-E137)*1440,0),"")</f>
        <v/>
      </c>
      <c r="K137" s="9">
        <f>IF(D137&lt;&gt;"",HOUR(D137),"")</f>
        <v/>
      </c>
    </row>
    <row r="138">
      <c r="A138" s="7" t="n"/>
      <c r="D138" s="8" t="n"/>
      <c r="E138" s="8" t="n"/>
      <c r="F138" s="8" t="n"/>
      <c r="I138" s="9">
        <f>IF(AND(D138&lt;&gt;"",E138&lt;&gt;""),ROUND((E138-D138)*1440,0),"")</f>
        <v/>
      </c>
      <c r="J138" s="9">
        <f>IF(AND(E138&lt;&gt;"",F138&lt;&gt;""),ROUND((F138-E138)*1440,0),"")</f>
        <v/>
      </c>
      <c r="K138" s="9">
        <f>IF(D138&lt;&gt;"",HOUR(D138),"")</f>
        <v/>
      </c>
    </row>
    <row r="139">
      <c r="A139" s="7" t="n"/>
      <c r="D139" s="8" t="n"/>
      <c r="E139" s="8" t="n"/>
      <c r="F139" s="8" t="n"/>
      <c r="I139" s="9">
        <f>IF(AND(D139&lt;&gt;"",E139&lt;&gt;""),ROUND((E139-D139)*1440,0),"")</f>
        <v/>
      </c>
      <c r="J139" s="9">
        <f>IF(AND(E139&lt;&gt;"",F139&lt;&gt;""),ROUND((F139-E139)*1440,0),"")</f>
        <v/>
      </c>
      <c r="K139" s="9">
        <f>IF(D139&lt;&gt;"",HOUR(D139),"")</f>
        <v/>
      </c>
    </row>
    <row r="140">
      <c r="A140" s="7" t="n"/>
      <c r="D140" s="8" t="n"/>
      <c r="E140" s="8" t="n"/>
      <c r="F140" s="8" t="n"/>
      <c r="I140" s="9">
        <f>IF(AND(D140&lt;&gt;"",E140&lt;&gt;""),ROUND((E140-D140)*1440,0),"")</f>
        <v/>
      </c>
      <c r="J140" s="9">
        <f>IF(AND(E140&lt;&gt;"",F140&lt;&gt;""),ROUND((F140-E140)*1440,0),"")</f>
        <v/>
      </c>
      <c r="K140" s="9">
        <f>IF(D140&lt;&gt;"",HOUR(D140),"")</f>
        <v/>
      </c>
    </row>
    <row r="141">
      <c r="A141" s="7" t="n"/>
      <c r="D141" s="8" t="n"/>
      <c r="E141" s="8" t="n"/>
      <c r="F141" s="8" t="n"/>
      <c r="I141" s="9">
        <f>IF(AND(D141&lt;&gt;"",E141&lt;&gt;""),ROUND((E141-D141)*1440,0),"")</f>
        <v/>
      </c>
      <c r="J141" s="9">
        <f>IF(AND(E141&lt;&gt;"",F141&lt;&gt;""),ROUND((F141-E141)*1440,0),"")</f>
        <v/>
      </c>
      <c r="K141" s="9">
        <f>IF(D141&lt;&gt;"",HOUR(D141),"")</f>
        <v/>
      </c>
    </row>
    <row r="142">
      <c r="A142" s="7" t="n"/>
      <c r="D142" s="8" t="n"/>
      <c r="E142" s="8" t="n"/>
      <c r="F142" s="8" t="n"/>
      <c r="I142" s="9">
        <f>IF(AND(D142&lt;&gt;"",E142&lt;&gt;""),ROUND((E142-D142)*1440,0),"")</f>
        <v/>
      </c>
      <c r="J142" s="9">
        <f>IF(AND(E142&lt;&gt;"",F142&lt;&gt;""),ROUND((F142-E142)*1440,0),"")</f>
        <v/>
      </c>
      <c r="K142" s="9">
        <f>IF(D142&lt;&gt;"",HOUR(D142),"")</f>
        <v/>
      </c>
    </row>
    <row r="143">
      <c r="A143" s="7" t="n"/>
      <c r="D143" s="8" t="n"/>
      <c r="E143" s="8" t="n"/>
      <c r="F143" s="8" t="n"/>
      <c r="I143" s="9">
        <f>IF(AND(D143&lt;&gt;"",E143&lt;&gt;""),ROUND((E143-D143)*1440,0),"")</f>
        <v/>
      </c>
      <c r="J143" s="9">
        <f>IF(AND(E143&lt;&gt;"",F143&lt;&gt;""),ROUND((F143-E143)*1440,0),"")</f>
        <v/>
      </c>
      <c r="K143" s="9">
        <f>IF(D143&lt;&gt;"",HOUR(D143),"")</f>
        <v/>
      </c>
    </row>
    <row r="144">
      <c r="A144" s="7" t="n"/>
      <c r="D144" s="8" t="n"/>
      <c r="E144" s="8" t="n"/>
      <c r="F144" s="8" t="n"/>
      <c r="I144" s="9">
        <f>IF(AND(D144&lt;&gt;"",E144&lt;&gt;""),ROUND((E144-D144)*1440,0),"")</f>
        <v/>
      </c>
      <c r="J144" s="9">
        <f>IF(AND(E144&lt;&gt;"",F144&lt;&gt;""),ROUND((F144-E144)*1440,0),"")</f>
        <v/>
      </c>
      <c r="K144" s="9">
        <f>IF(D144&lt;&gt;"",HOUR(D144),"")</f>
        <v/>
      </c>
    </row>
    <row r="145">
      <c r="A145" s="7" t="n"/>
      <c r="D145" s="8" t="n"/>
      <c r="E145" s="8" t="n"/>
      <c r="F145" s="8" t="n"/>
      <c r="I145" s="9">
        <f>IF(AND(D145&lt;&gt;"",E145&lt;&gt;""),ROUND((E145-D145)*1440,0),"")</f>
        <v/>
      </c>
      <c r="J145" s="9">
        <f>IF(AND(E145&lt;&gt;"",F145&lt;&gt;""),ROUND((F145-E145)*1440,0),"")</f>
        <v/>
      </c>
      <c r="K145" s="9">
        <f>IF(D145&lt;&gt;"",HOUR(D145),"")</f>
        <v/>
      </c>
    </row>
    <row r="146">
      <c r="A146" s="7" t="n"/>
      <c r="D146" s="8" t="n"/>
      <c r="E146" s="8" t="n"/>
      <c r="F146" s="8" t="n"/>
      <c r="I146" s="9">
        <f>IF(AND(D146&lt;&gt;"",E146&lt;&gt;""),ROUND((E146-D146)*1440,0),"")</f>
        <v/>
      </c>
      <c r="J146" s="9">
        <f>IF(AND(E146&lt;&gt;"",F146&lt;&gt;""),ROUND((F146-E146)*1440,0),"")</f>
        <v/>
      </c>
      <c r="K146" s="9">
        <f>IF(D146&lt;&gt;"",HOUR(D146),"")</f>
        <v/>
      </c>
    </row>
    <row r="147">
      <c r="A147" s="7" t="n"/>
      <c r="D147" s="8" t="n"/>
      <c r="E147" s="8" t="n"/>
      <c r="F147" s="8" t="n"/>
      <c r="I147" s="9">
        <f>IF(AND(D147&lt;&gt;"",E147&lt;&gt;""),ROUND((E147-D147)*1440,0),"")</f>
        <v/>
      </c>
      <c r="J147" s="9">
        <f>IF(AND(E147&lt;&gt;"",F147&lt;&gt;""),ROUND((F147-E147)*1440,0),"")</f>
        <v/>
      </c>
      <c r="K147" s="9">
        <f>IF(D147&lt;&gt;"",HOUR(D147),"")</f>
        <v/>
      </c>
    </row>
    <row r="148">
      <c r="A148" s="7" t="n"/>
      <c r="D148" s="8" t="n"/>
      <c r="E148" s="8" t="n"/>
      <c r="F148" s="8" t="n"/>
      <c r="I148" s="9">
        <f>IF(AND(D148&lt;&gt;"",E148&lt;&gt;""),ROUND((E148-D148)*1440,0),"")</f>
        <v/>
      </c>
      <c r="J148" s="9">
        <f>IF(AND(E148&lt;&gt;"",F148&lt;&gt;""),ROUND((F148-E148)*1440,0),"")</f>
        <v/>
      </c>
      <c r="K148" s="9">
        <f>IF(D148&lt;&gt;"",HOUR(D148),"")</f>
        <v/>
      </c>
    </row>
    <row r="149">
      <c r="A149" s="7" t="n"/>
      <c r="D149" s="8" t="n"/>
      <c r="E149" s="8" t="n"/>
      <c r="F149" s="8" t="n"/>
      <c r="I149" s="9">
        <f>IF(AND(D149&lt;&gt;"",E149&lt;&gt;""),ROUND((E149-D149)*1440,0),"")</f>
        <v/>
      </c>
      <c r="J149" s="9">
        <f>IF(AND(E149&lt;&gt;"",F149&lt;&gt;""),ROUND((F149-E149)*1440,0),"")</f>
        <v/>
      </c>
      <c r="K149" s="9">
        <f>IF(D149&lt;&gt;"",HOUR(D149),"")</f>
        <v/>
      </c>
    </row>
    <row r="150">
      <c r="A150" s="7" t="n"/>
      <c r="D150" s="8" t="n"/>
      <c r="E150" s="8" t="n"/>
      <c r="F150" s="8" t="n"/>
      <c r="I150" s="9">
        <f>IF(AND(D150&lt;&gt;"",E150&lt;&gt;""),ROUND((E150-D150)*1440,0),"")</f>
        <v/>
      </c>
      <c r="J150" s="9">
        <f>IF(AND(E150&lt;&gt;"",F150&lt;&gt;""),ROUND((F150-E150)*1440,0),"")</f>
        <v/>
      </c>
      <c r="K150" s="9">
        <f>IF(D150&lt;&gt;"",HOUR(D150),"")</f>
        <v/>
      </c>
    </row>
    <row r="151">
      <c r="A151" s="7" t="n"/>
      <c r="D151" s="8" t="n"/>
      <c r="E151" s="8" t="n"/>
      <c r="F151" s="8" t="n"/>
      <c r="I151" s="9">
        <f>IF(AND(D151&lt;&gt;"",E151&lt;&gt;""),ROUND((E151-D151)*1440,0),"")</f>
        <v/>
      </c>
      <c r="J151" s="9">
        <f>IF(AND(E151&lt;&gt;"",F151&lt;&gt;""),ROUND((F151-E151)*1440,0),"")</f>
        <v/>
      </c>
      <c r="K151" s="9">
        <f>IF(D151&lt;&gt;"",HOUR(D151),"")</f>
        <v/>
      </c>
    </row>
    <row r="152">
      <c r="A152" s="7" t="n"/>
      <c r="D152" s="8" t="n"/>
      <c r="E152" s="8" t="n"/>
      <c r="F152" s="8" t="n"/>
      <c r="I152" s="9">
        <f>IF(AND(D152&lt;&gt;"",E152&lt;&gt;""),ROUND((E152-D152)*1440,0),"")</f>
        <v/>
      </c>
      <c r="J152" s="9">
        <f>IF(AND(E152&lt;&gt;"",F152&lt;&gt;""),ROUND((F152-E152)*1440,0),"")</f>
        <v/>
      </c>
      <c r="K152" s="9">
        <f>IF(D152&lt;&gt;"",HOUR(D152),"")</f>
        <v/>
      </c>
    </row>
    <row r="153">
      <c r="A153" s="7" t="n"/>
      <c r="D153" s="8" t="n"/>
      <c r="E153" s="8" t="n"/>
      <c r="F153" s="8" t="n"/>
      <c r="I153" s="9">
        <f>IF(AND(D153&lt;&gt;"",E153&lt;&gt;""),ROUND((E153-D153)*1440,0),"")</f>
        <v/>
      </c>
      <c r="J153" s="9">
        <f>IF(AND(E153&lt;&gt;"",F153&lt;&gt;""),ROUND((F153-E153)*1440,0),"")</f>
        <v/>
      </c>
      <c r="K153" s="9">
        <f>IF(D153&lt;&gt;"",HOUR(D153),"")</f>
        <v/>
      </c>
    </row>
    <row r="154">
      <c r="A154" s="7" t="n"/>
      <c r="D154" s="8" t="n"/>
      <c r="E154" s="8" t="n"/>
      <c r="F154" s="8" t="n"/>
      <c r="I154" s="9">
        <f>IF(AND(D154&lt;&gt;"",E154&lt;&gt;""),ROUND((E154-D154)*1440,0),"")</f>
        <v/>
      </c>
      <c r="J154" s="9">
        <f>IF(AND(E154&lt;&gt;"",F154&lt;&gt;""),ROUND((F154-E154)*1440,0),"")</f>
        <v/>
      </c>
      <c r="K154" s="9">
        <f>IF(D154&lt;&gt;"",HOUR(D154),"")</f>
        <v/>
      </c>
    </row>
    <row r="155">
      <c r="A155" s="7" t="n"/>
      <c r="D155" s="8" t="n"/>
      <c r="E155" s="8" t="n"/>
      <c r="F155" s="8" t="n"/>
      <c r="I155" s="9">
        <f>IF(AND(D155&lt;&gt;"",E155&lt;&gt;""),ROUND((E155-D155)*1440,0),"")</f>
        <v/>
      </c>
      <c r="J155" s="9">
        <f>IF(AND(E155&lt;&gt;"",F155&lt;&gt;""),ROUND((F155-E155)*1440,0),"")</f>
        <v/>
      </c>
      <c r="K155" s="9">
        <f>IF(D155&lt;&gt;"",HOUR(D155),"")</f>
        <v/>
      </c>
    </row>
    <row r="156">
      <c r="A156" s="7" t="n"/>
      <c r="D156" s="8" t="n"/>
      <c r="E156" s="8" t="n"/>
      <c r="F156" s="8" t="n"/>
      <c r="I156" s="9">
        <f>IF(AND(D156&lt;&gt;"",E156&lt;&gt;""),ROUND((E156-D156)*1440,0),"")</f>
        <v/>
      </c>
      <c r="J156" s="9">
        <f>IF(AND(E156&lt;&gt;"",F156&lt;&gt;""),ROUND((F156-E156)*1440,0),"")</f>
        <v/>
      </c>
      <c r="K156" s="9">
        <f>IF(D156&lt;&gt;"",HOUR(D156),"")</f>
        <v/>
      </c>
    </row>
    <row r="157">
      <c r="A157" s="7" t="n"/>
      <c r="D157" s="8" t="n"/>
      <c r="E157" s="8" t="n"/>
      <c r="F157" s="8" t="n"/>
      <c r="I157" s="9">
        <f>IF(AND(D157&lt;&gt;"",E157&lt;&gt;""),ROUND((E157-D157)*1440,0),"")</f>
        <v/>
      </c>
      <c r="J157" s="9">
        <f>IF(AND(E157&lt;&gt;"",F157&lt;&gt;""),ROUND((F157-E157)*1440,0),"")</f>
        <v/>
      </c>
      <c r="K157" s="9">
        <f>IF(D157&lt;&gt;"",HOUR(D157),"")</f>
        <v/>
      </c>
    </row>
    <row r="158">
      <c r="A158" s="7" t="n"/>
      <c r="D158" s="8" t="n"/>
      <c r="E158" s="8" t="n"/>
      <c r="F158" s="8" t="n"/>
      <c r="I158" s="9">
        <f>IF(AND(D158&lt;&gt;"",E158&lt;&gt;""),ROUND((E158-D158)*1440,0),"")</f>
        <v/>
      </c>
      <c r="J158" s="9">
        <f>IF(AND(E158&lt;&gt;"",F158&lt;&gt;""),ROUND((F158-E158)*1440,0),"")</f>
        <v/>
      </c>
      <c r="K158" s="9">
        <f>IF(D158&lt;&gt;"",HOUR(D158),"")</f>
        <v/>
      </c>
    </row>
    <row r="159">
      <c r="A159" s="7" t="n"/>
      <c r="D159" s="8" t="n"/>
      <c r="E159" s="8" t="n"/>
      <c r="F159" s="8" t="n"/>
      <c r="I159" s="9">
        <f>IF(AND(D159&lt;&gt;"",E159&lt;&gt;""),ROUND((E159-D159)*1440,0),"")</f>
        <v/>
      </c>
      <c r="J159" s="9">
        <f>IF(AND(E159&lt;&gt;"",F159&lt;&gt;""),ROUND((F159-E159)*1440,0),"")</f>
        <v/>
      </c>
      <c r="K159" s="9">
        <f>IF(D159&lt;&gt;"",HOUR(D159),"")</f>
        <v/>
      </c>
    </row>
    <row r="160">
      <c r="A160" s="7" t="n"/>
      <c r="D160" s="8" t="n"/>
      <c r="E160" s="8" t="n"/>
      <c r="F160" s="8" t="n"/>
      <c r="I160" s="9">
        <f>IF(AND(D160&lt;&gt;"",E160&lt;&gt;""),ROUND((E160-D160)*1440,0),"")</f>
        <v/>
      </c>
      <c r="J160" s="9">
        <f>IF(AND(E160&lt;&gt;"",F160&lt;&gt;""),ROUND((F160-E160)*1440,0),"")</f>
        <v/>
      </c>
      <c r="K160" s="9">
        <f>IF(D160&lt;&gt;"",HOUR(D160),"")</f>
        <v/>
      </c>
    </row>
    <row r="161">
      <c r="A161" s="7" t="n"/>
      <c r="D161" s="8" t="n"/>
      <c r="E161" s="8" t="n"/>
      <c r="F161" s="8" t="n"/>
      <c r="I161" s="9">
        <f>IF(AND(D161&lt;&gt;"",E161&lt;&gt;""),ROUND((E161-D161)*1440,0),"")</f>
        <v/>
      </c>
      <c r="J161" s="9">
        <f>IF(AND(E161&lt;&gt;"",F161&lt;&gt;""),ROUND((F161-E161)*1440,0),"")</f>
        <v/>
      </c>
      <c r="K161" s="9">
        <f>IF(D161&lt;&gt;"",HOUR(D161),"")</f>
        <v/>
      </c>
    </row>
    <row r="162">
      <c r="A162" s="7" t="n"/>
      <c r="D162" s="8" t="n"/>
      <c r="E162" s="8" t="n"/>
      <c r="F162" s="8" t="n"/>
      <c r="I162" s="9">
        <f>IF(AND(D162&lt;&gt;"",E162&lt;&gt;""),ROUND((E162-D162)*1440,0),"")</f>
        <v/>
      </c>
      <c r="J162" s="9">
        <f>IF(AND(E162&lt;&gt;"",F162&lt;&gt;""),ROUND((F162-E162)*1440,0),"")</f>
        <v/>
      </c>
      <c r="K162" s="9">
        <f>IF(D162&lt;&gt;"",HOUR(D162),"")</f>
        <v/>
      </c>
    </row>
    <row r="163">
      <c r="A163" s="7" t="n"/>
      <c r="D163" s="8" t="n"/>
      <c r="E163" s="8" t="n"/>
      <c r="F163" s="8" t="n"/>
      <c r="I163" s="9">
        <f>IF(AND(D163&lt;&gt;"",E163&lt;&gt;""),ROUND((E163-D163)*1440,0),"")</f>
        <v/>
      </c>
      <c r="J163" s="9">
        <f>IF(AND(E163&lt;&gt;"",F163&lt;&gt;""),ROUND((F163-E163)*1440,0),"")</f>
        <v/>
      </c>
      <c r="K163" s="9">
        <f>IF(D163&lt;&gt;"",HOUR(D163),"")</f>
        <v/>
      </c>
    </row>
    <row r="164">
      <c r="A164" s="7" t="n"/>
      <c r="D164" s="8" t="n"/>
      <c r="E164" s="8" t="n"/>
      <c r="F164" s="8" t="n"/>
      <c r="I164" s="9">
        <f>IF(AND(D164&lt;&gt;"",E164&lt;&gt;""),ROUND((E164-D164)*1440,0),"")</f>
        <v/>
      </c>
      <c r="J164" s="9">
        <f>IF(AND(E164&lt;&gt;"",F164&lt;&gt;""),ROUND((F164-E164)*1440,0),"")</f>
        <v/>
      </c>
      <c r="K164" s="9">
        <f>IF(D164&lt;&gt;"",HOUR(D164),"")</f>
        <v/>
      </c>
    </row>
    <row r="165">
      <c r="A165" s="7" t="n"/>
      <c r="D165" s="8" t="n"/>
      <c r="E165" s="8" t="n"/>
      <c r="F165" s="8" t="n"/>
      <c r="I165" s="9">
        <f>IF(AND(D165&lt;&gt;"",E165&lt;&gt;""),ROUND((E165-D165)*1440,0),"")</f>
        <v/>
      </c>
      <c r="J165" s="9">
        <f>IF(AND(E165&lt;&gt;"",F165&lt;&gt;""),ROUND((F165-E165)*1440,0),"")</f>
        <v/>
      </c>
      <c r="K165" s="9">
        <f>IF(D165&lt;&gt;"",HOUR(D165),"")</f>
        <v/>
      </c>
    </row>
    <row r="166">
      <c r="A166" s="7" t="n"/>
      <c r="D166" s="8" t="n"/>
      <c r="E166" s="8" t="n"/>
      <c r="F166" s="8" t="n"/>
      <c r="I166" s="9">
        <f>IF(AND(D166&lt;&gt;"",E166&lt;&gt;""),ROUND((E166-D166)*1440,0),"")</f>
        <v/>
      </c>
      <c r="J166" s="9">
        <f>IF(AND(E166&lt;&gt;"",F166&lt;&gt;""),ROUND((F166-E166)*1440,0),"")</f>
        <v/>
      </c>
      <c r="K166" s="9">
        <f>IF(D166&lt;&gt;"",HOUR(D166),"")</f>
        <v/>
      </c>
    </row>
    <row r="167">
      <c r="A167" s="7" t="n"/>
      <c r="D167" s="8" t="n"/>
      <c r="E167" s="8" t="n"/>
      <c r="F167" s="8" t="n"/>
      <c r="I167" s="9">
        <f>IF(AND(D167&lt;&gt;"",E167&lt;&gt;""),ROUND((E167-D167)*1440,0),"")</f>
        <v/>
      </c>
      <c r="J167" s="9">
        <f>IF(AND(E167&lt;&gt;"",F167&lt;&gt;""),ROUND((F167-E167)*1440,0),"")</f>
        <v/>
      </c>
      <c r="K167" s="9">
        <f>IF(D167&lt;&gt;"",HOUR(D167),"")</f>
        <v/>
      </c>
    </row>
    <row r="168">
      <c r="A168" s="7" t="n"/>
      <c r="D168" s="8" t="n"/>
      <c r="E168" s="8" t="n"/>
      <c r="F168" s="8" t="n"/>
      <c r="I168" s="9">
        <f>IF(AND(D168&lt;&gt;"",E168&lt;&gt;""),ROUND((E168-D168)*1440,0),"")</f>
        <v/>
      </c>
      <c r="J168" s="9">
        <f>IF(AND(E168&lt;&gt;"",F168&lt;&gt;""),ROUND((F168-E168)*1440,0),"")</f>
        <v/>
      </c>
      <c r="K168" s="9">
        <f>IF(D168&lt;&gt;"",HOUR(D168),"")</f>
        <v/>
      </c>
    </row>
    <row r="169">
      <c r="A169" s="7" t="n"/>
      <c r="D169" s="8" t="n"/>
      <c r="E169" s="8" t="n"/>
      <c r="F169" s="8" t="n"/>
      <c r="I169" s="9">
        <f>IF(AND(D169&lt;&gt;"",E169&lt;&gt;""),ROUND((E169-D169)*1440,0),"")</f>
        <v/>
      </c>
      <c r="J169" s="9">
        <f>IF(AND(E169&lt;&gt;"",F169&lt;&gt;""),ROUND((F169-E169)*1440,0),"")</f>
        <v/>
      </c>
      <c r="K169" s="9">
        <f>IF(D169&lt;&gt;"",HOUR(D169),"")</f>
        <v/>
      </c>
    </row>
    <row r="170">
      <c r="A170" s="7" t="n"/>
      <c r="D170" s="8" t="n"/>
      <c r="E170" s="8" t="n"/>
      <c r="F170" s="8" t="n"/>
      <c r="I170" s="9">
        <f>IF(AND(D170&lt;&gt;"",E170&lt;&gt;""),ROUND((E170-D170)*1440,0),"")</f>
        <v/>
      </c>
      <c r="J170" s="9">
        <f>IF(AND(E170&lt;&gt;"",F170&lt;&gt;""),ROUND((F170-E170)*1440,0),"")</f>
        <v/>
      </c>
      <c r="K170" s="9">
        <f>IF(D170&lt;&gt;"",HOUR(D170),"")</f>
        <v/>
      </c>
    </row>
    <row r="171">
      <c r="A171" s="7" t="n"/>
      <c r="D171" s="8" t="n"/>
      <c r="E171" s="8" t="n"/>
      <c r="F171" s="8" t="n"/>
      <c r="I171" s="9">
        <f>IF(AND(D171&lt;&gt;"",E171&lt;&gt;""),ROUND((E171-D171)*1440,0),"")</f>
        <v/>
      </c>
      <c r="J171" s="9">
        <f>IF(AND(E171&lt;&gt;"",F171&lt;&gt;""),ROUND((F171-E171)*1440,0),"")</f>
        <v/>
      </c>
      <c r="K171" s="9">
        <f>IF(D171&lt;&gt;"",HOUR(D171),"")</f>
        <v/>
      </c>
    </row>
    <row r="172">
      <c r="A172" s="7" t="n"/>
      <c r="D172" s="8" t="n"/>
      <c r="E172" s="8" t="n"/>
      <c r="F172" s="8" t="n"/>
      <c r="I172" s="9">
        <f>IF(AND(D172&lt;&gt;"",E172&lt;&gt;""),ROUND((E172-D172)*1440,0),"")</f>
        <v/>
      </c>
      <c r="J172" s="9">
        <f>IF(AND(E172&lt;&gt;"",F172&lt;&gt;""),ROUND((F172-E172)*1440,0),"")</f>
        <v/>
      </c>
      <c r="K172" s="9">
        <f>IF(D172&lt;&gt;"",HOUR(D172),"")</f>
        <v/>
      </c>
    </row>
    <row r="173">
      <c r="A173" s="7" t="n"/>
      <c r="D173" s="8" t="n"/>
      <c r="E173" s="8" t="n"/>
      <c r="F173" s="8" t="n"/>
      <c r="I173" s="9">
        <f>IF(AND(D173&lt;&gt;"",E173&lt;&gt;""),ROUND((E173-D173)*1440,0),"")</f>
        <v/>
      </c>
      <c r="J173" s="9">
        <f>IF(AND(E173&lt;&gt;"",F173&lt;&gt;""),ROUND((F173-E173)*1440,0),"")</f>
        <v/>
      </c>
      <c r="K173" s="9">
        <f>IF(D173&lt;&gt;"",HOUR(D173),"")</f>
        <v/>
      </c>
    </row>
    <row r="174">
      <c r="A174" s="7" t="n"/>
      <c r="D174" s="8" t="n"/>
      <c r="E174" s="8" t="n"/>
      <c r="F174" s="8" t="n"/>
      <c r="I174" s="9">
        <f>IF(AND(D174&lt;&gt;"",E174&lt;&gt;""),ROUND((E174-D174)*1440,0),"")</f>
        <v/>
      </c>
      <c r="J174" s="9">
        <f>IF(AND(E174&lt;&gt;"",F174&lt;&gt;""),ROUND((F174-E174)*1440,0),"")</f>
        <v/>
      </c>
      <c r="K174" s="9">
        <f>IF(D174&lt;&gt;"",HOUR(D174),"")</f>
        <v/>
      </c>
    </row>
    <row r="175">
      <c r="A175" s="7" t="n"/>
      <c r="D175" s="8" t="n"/>
      <c r="E175" s="8" t="n"/>
      <c r="F175" s="8" t="n"/>
      <c r="I175" s="9">
        <f>IF(AND(D175&lt;&gt;"",E175&lt;&gt;""),ROUND((E175-D175)*1440,0),"")</f>
        <v/>
      </c>
      <c r="J175" s="9">
        <f>IF(AND(E175&lt;&gt;"",F175&lt;&gt;""),ROUND((F175-E175)*1440,0),"")</f>
        <v/>
      </c>
      <c r="K175" s="9">
        <f>IF(D175&lt;&gt;"",HOUR(D175),"")</f>
        <v/>
      </c>
    </row>
    <row r="176">
      <c r="A176" s="7" t="n"/>
      <c r="D176" s="8" t="n"/>
      <c r="E176" s="8" t="n"/>
      <c r="F176" s="8" t="n"/>
      <c r="I176" s="9">
        <f>IF(AND(D176&lt;&gt;"",E176&lt;&gt;""),ROUND((E176-D176)*1440,0),"")</f>
        <v/>
      </c>
      <c r="J176" s="9">
        <f>IF(AND(E176&lt;&gt;"",F176&lt;&gt;""),ROUND((F176-E176)*1440,0),"")</f>
        <v/>
      </c>
      <c r="K176" s="9">
        <f>IF(D176&lt;&gt;"",HOUR(D176),"")</f>
        <v/>
      </c>
    </row>
    <row r="177">
      <c r="A177" s="7" t="n"/>
      <c r="D177" s="8" t="n"/>
      <c r="E177" s="8" t="n"/>
      <c r="F177" s="8" t="n"/>
      <c r="I177" s="9">
        <f>IF(AND(D177&lt;&gt;"",E177&lt;&gt;""),ROUND((E177-D177)*1440,0),"")</f>
        <v/>
      </c>
      <c r="J177" s="9">
        <f>IF(AND(E177&lt;&gt;"",F177&lt;&gt;""),ROUND((F177-E177)*1440,0),"")</f>
        <v/>
      </c>
      <c r="K177" s="9">
        <f>IF(D177&lt;&gt;"",HOUR(D177),"")</f>
        <v/>
      </c>
    </row>
    <row r="178">
      <c r="A178" s="7" t="n"/>
      <c r="D178" s="8" t="n"/>
      <c r="E178" s="8" t="n"/>
      <c r="F178" s="8" t="n"/>
      <c r="I178" s="9">
        <f>IF(AND(D178&lt;&gt;"",E178&lt;&gt;""),ROUND((E178-D178)*1440,0),"")</f>
        <v/>
      </c>
      <c r="J178" s="9">
        <f>IF(AND(E178&lt;&gt;"",F178&lt;&gt;""),ROUND((F178-E178)*1440,0),"")</f>
        <v/>
      </c>
      <c r="K178" s="9">
        <f>IF(D178&lt;&gt;"",HOUR(D178),"")</f>
        <v/>
      </c>
    </row>
    <row r="179">
      <c r="A179" s="7" t="n"/>
      <c r="D179" s="8" t="n"/>
      <c r="E179" s="8" t="n"/>
      <c r="F179" s="8" t="n"/>
      <c r="I179" s="9">
        <f>IF(AND(D179&lt;&gt;"",E179&lt;&gt;""),ROUND((E179-D179)*1440,0),"")</f>
        <v/>
      </c>
      <c r="J179" s="9">
        <f>IF(AND(E179&lt;&gt;"",F179&lt;&gt;""),ROUND((F179-E179)*1440,0),"")</f>
        <v/>
      </c>
      <c r="K179" s="9">
        <f>IF(D179&lt;&gt;"",HOUR(D179),"")</f>
        <v/>
      </c>
    </row>
    <row r="180">
      <c r="A180" s="7" t="n"/>
      <c r="D180" s="8" t="n"/>
      <c r="E180" s="8" t="n"/>
      <c r="F180" s="8" t="n"/>
      <c r="I180" s="9">
        <f>IF(AND(D180&lt;&gt;"",E180&lt;&gt;""),ROUND((E180-D180)*1440,0),"")</f>
        <v/>
      </c>
      <c r="J180" s="9">
        <f>IF(AND(E180&lt;&gt;"",F180&lt;&gt;""),ROUND((F180-E180)*1440,0),"")</f>
        <v/>
      </c>
      <c r="K180" s="9">
        <f>IF(D180&lt;&gt;"",HOUR(D180),"")</f>
        <v/>
      </c>
    </row>
    <row r="181">
      <c r="A181" s="7" t="n"/>
      <c r="D181" s="8" t="n"/>
      <c r="E181" s="8" t="n"/>
      <c r="F181" s="8" t="n"/>
      <c r="I181" s="9">
        <f>IF(AND(D181&lt;&gt;"",E181&lt;&gt;""),ROUND((E181-D181)*1440,0),"")</f>
        <v/>
      </c>
      <c r="J181" s="9">
        <f>IF(AND(E181&lt;&gt;"",F181&lt;&gt;""),ROUND((F181-E181)*1440,0),"")</f>
        <v/>
      </c>
      <c r="K181" s="9">
        <f>IF(D181&lt;&gt;"",HOUR(D181),"")</f>
        <v/>
      </c>
    </row>
    <row r="182">
      <c r="A182" s="7" t="n"/>
      <c r="D182" s="8" t="n"/>
      <c r="E182" s="8" t="n"/>
      <c r="F182" s="8" t="n"/>
      <c r="I182" s="9">
        <f>IF(AND(D182&lt;&gt;"",E182&lt;&gt;""),ROUND((E182-D182)*1440,0),"")</f>
        <v/>
      </c>
      <c r="J182" s="9">
        <f>IF(AND(E182&lt;&gt;"",F182&lt;&gt;""),ROUND((F182-E182)*1440,0),"")</f>
        <v/>
      </c>
      <c r="K182" s="9">
        <f>IF(D182&lt;&gt;"",HOUR(D182),"")</f>
        <v/>
      </c>
    </row>
    <row r="183">
      <c r="A183" s="7" t="n"/>
      <c r="D183" s="8" t="n"/>
      <c r="E183" s="8" t="n"/>
      <c r="F183" s="8" t="n"/>
      <c r="I183" s="9">
        <f>IF(AND(D183&lt;&gt;"",E183&lt;&gt;""),ROUND((E183-D183)*1440,0),"")</f>
        <v/>
      </c>
      <c r="J183" s="9">
        <f>IF(AND(E183&lt;&gt;"",F183&lt;&gt;""),ROUND((F183-E183)*1440,0),"")</f>
        <v/>
      </c>
      <c r="K183" s="9">
        <f>IF(D183&lt;&gt;"",HOUR(D183),"")</f>
        <v/>
      </c>
    </row>
    <row r="184">
      <c r="A184" s="7" t="n"/>
      <c r="D184" s="8" t="n"/>
      <c r="E184" s="8" t="n"/>
      <c r="F184" s="8" t="n"/>
      <c r="I184" s="9">
        <f>IF(AND(D184&lt;&gt;"",E184&lt;&gt;""),ROUND((E184-D184)*1440,0),"")</f>
        <v/>
      </c>
      <c r="J184" s="9">
        <f>IF(AND(E184&lt;&gt;"",F184&lt;&gt;""),ROUND((F184-E184)*1440,0),"")</f>
        <v/>
      </c>
      <c r="K184" s="9">
        <f>IF(D184&lt;&gt;"",HOUR(D184),"")</f>
        <v/>
      </c>
    </row>
    <row r="185">
      <c r="A185" s="7" t="n"/>
      <c r="D185" s="8" t="n"/>
      <c r="E185" s="8" t="n"/>
      <c r="F185" s="8" t="n"/>
      <c r="I185" s="9">
        <f>IF(AND(D185&lt;&gt;"",E185&lt;&gt;""),ROUND((E185-D185)*1440,0),"")</f>
        <v/>
      </c>
      <c r="J185" s="9">
        <f>IF(AND(E185&lt;&gt;"",F185&lt;&gt;""),ROUND((F185-E185)*1440,0),"")</f>
        <v/>
      </c>
      <c r="K185" s="9">
        <f>IF(D185&lt;&gt;"",HOUR(D185),"")</f>
        <v/>
      </c>
    </row>
    <row r="186">
      <c r="A186" s="7" t="n"/>
      <c r="D186" s="8" t="n"/>
      <c r="E186" s="8" t="n"/>
      <c r="F186" s="8" t="n"/>
      <c r="I186" s="9">
        <f>IF(AND(D186&lt;&gt;"",E186&lt;&gt;""),ROUND((E186-D186)*1440,0),"")</f>
        <v/>
      </c>
      <c r="J186" s="9">
        <f>IF(AND(E186&lt;&gt;"",F186&lt;&gt;""),ROUND((F186-E186)*1440,0),"")</f>
        <v/>
      </c>
      <c r="K186" s="9">
        <f>IF(D186&lt;&gt;"",HOUR(D186),"")</f>
        <v/>
      </c>
    </row>
    <row r="187">
      <c r="A187" s="7" t="n"/>
      <c r="D187" s="8" t="n"/>
      <c r="E187" s="8" t="n"/>
      <c r="F187" s="8" t="n"/>
      <c r="I187" s="9">
        <f>IF(AND(D187&lt;&gt;"",E187&lt;&gt;""),ROUND((E187-D187)*1440,0),"")</f>
        <v/>
      </c>
      <c r="J187" s="9">
        <f>IF(AND(E187&lt;&gt;"",F187&lt;&gt;""),ROUND((F187-E187)*1440,0),"")</f>
        <v/>
      </c>
      <c r="K187" s="9">
        <f>IF(D187&lt;&gt;"",HOUR(D187),"")</f>
        <v/>
      </c>
    </row>
    <row r="188">
      <c r="A188" s="7" t="n"/>
      <c r="D188" s="8" t="n"/>
      <c r="E188" s="8" t="n"/>
      <c r="F188" s="8" t="n"/>
      <c r="I188" s="9">
        <f>IF(AND(D188&lt;&gt;"",E188&lt;&gt;""),ROUND((E188-D188)*1440,0),"")</f>
        <v/>
      </c>
      <c r="J188" s="9">
        <f>IF(AND(E188&lt;&gt;"",F188&lt;&gt;""),ROUND((F188-E188)*1440,0),"")</f>
        <v/>
      </c>
      <c r="K188" s="9">
        <f>IF(D188&lt;&gt;"",HOUR(D188),"")</f>
        <v/>
      </c>
    </row>
    <row r="189">
      <c r="A189" s="7" t="n"/>
      <c r="D189" s="8" t="n"/>
      <c r="E189" s="8" t="n"/>
      <c r="F189" s="8" t="n"/>
      <c r="I189" s="9">
        <f>IF(AND(D189&lt;&gt;"",E189&lt;&gt;""),ROUND((E189-D189)*1440,0),"")</f>
        <v/>
      </c>
      <c r="J189" s="9">
        <f>IF(AND(E189&lt;&gt;"",F189&lt;&gt;""),ROUND((F189-E189)*1440,0),"")</f>
        <v/>
      </c>
      <c r="K189" s="9">
        <f>IF(D189&lt;&gt;"",HOUR(D189),"")</f>
        <v/>
      </c>
    </row>
    <row r="190">
      <c r="A190" s="7" t="n"/>
      <c r="D190" s="8" t="n"/>
      <c r="E190" s="8" t="n"/>
      <c r="F190" s="8" t="n"/>
      <c r="I190" s="9">
        <f>IF(AND(D190&lt;&gt;"",E190&lt;&gt;""),ROUND((E190-D190)*1440,0),"")</f>
        <v/>
      </c>
      <c r="J190" s="9">
        <f>IF(AND(E190&lt;&gt;"",F190&lt;&gt;""),ROUND((F190-E190)*1440,0),"")</f>
        <v/>
      </c>
      <c r="K190" s="9">
        <f>IF(D190&lt;&gt;"",HOUR(D190),"")</f>
        <v/>
      </c>
    </row>
    <row r="191">
      <c r="A191" s="7" t="n"/>
      <c r="D191" s="8" t="n"/>
      <c r="E191" s="8" t="n"/>
      <c r="F191" s="8" t="n"/>
      <c r="I191" s="9">
        <f>IF(AND(D191&lt;&gt;"",E191&lt;&gt;""),ROUND((E191-D191)*1440,0),"")</f>
        <v/>
      </c>
      <c r="J191" s="9">
        <f>IF(AND(E191&lt;&gt;"",F191&lt;&gt;""),ROUND((F191-E191)*1440,0),"")</f>
        <v/>
      </c>
      <c r="K191" s="9">
        <f>IF(D191&lt;&gt;"",HOUR(D191),"")</f>
        <v/>
      </c>
    </row>
    <row r="192">
      <c r="A192" s="7" t="n"/>
      <c r="D192" s="8" t="n"/>
      <c r="E192" s="8" t="n"/>
      <c r="F192" s="8" t="n"/>
      <c r="I192" s="9">
        <f>IF(AND(D192&lt;&gt;"",E192&lt;&gt;""),ROUND((E192-D192)*1440,0),"")</f>
        <v/>
      </c>
      <c r="J192" s="9">
        <f>IF(AND(E192&lt;&gt;"",F192&lt;&gt;""),ROUND((F192-E192)*1440,0),"")</f>
        <v/>
      </c>
      <c r="K192" s="9">
        <f>IF(D192&lt;&gt;"",HOUR(D192),"")</f>
        <v/>
      </c>
    </row>
    <row r="193">
      <c r="A193" s="7" t="n"/>
      <c r="D193" s="8" t="n"/>
      <c r="E193" s="8" t="n"/>
      <c r="F193" s="8" t="n"/>
      <c r="I193" s="9">
        <f>IF(AND(D193&lt;&gt;"",E193&lt;&gt;""),ROUND((E193-D193)*1440,0),"")</f>
        <v/>
      </c>
      <c r="J193" s="9">
        <f>IF(AND(E193&lt;&gt;"",F193&lt;&gt;""),ROUND((F193-E193)*1440,0),"")</f>
        <v/>
      </c>
      <c r="K193" s="9">
        <f>IF(D193&lt;&gt;"",HOUR(D193),"")</f>
        <v/>
      </c>
    </row>
    <row r="194">
      <c r="A194" s="7" t="n"/>
      <c r="D194" s="8" t="n"/>
      <c r="E194" s="8" t="n"/>
      <c r="F194" s="8" t="n"/>
      <c r="I194" s="9">
        <f>IF(AND(D194&lt;&gt;"",E194&lt;&gt;""),ROUND((E194-D194)*1440,0),"")</f>
        <v/>
      </c>
      <c r="J194" s="9">
        <f>IF(AND(E194&lt;&gt;"",F194&lt;&gt;""),ROUND((F194-E194)*1440,0),"")</f>
        <v/>
      </c>
      <c r="K194" s="9">
        <f>IF(D194&lt;&gt;"",HOUR(D194),"")</f>
        <v/>
      </c>
    </row>
    <row r="195">
      <c r="A195" s="7" t="n"/>
      <c r="D195" s="8" t="n"/>
      <c r="E195" s="8" t="n"/>
      <c r="F195" s="8" t="n"/>
      <c r="I195" s="9">
        <f>IF(AND(D195&lt;&gt;"",E195&lt;&gt;""),ROUND((E195-D195)*1440,0),"")</f>
        <v/>
      </c>
      <c r="J195" s="9">
        <f>IF(AND(E195&lt;&gt;"",F195&lt;&gt;""),ROUND((F195-E195)*1440,0),"")</f>
        <v/>
      </c>
      <c r="K195" s="9">
        <f>IF(D195&lt;&gt;"",HOUR(D195),"")</f>
        <v/>
      </c>
    </row>
    <row r="196">
      <c r="A196" s="7" t="n"/>
      <c r="D196" s="8" t="n"/>
      <c r="E196" s="8" t="n"/>
      <c r="F196" s="8" t="n"/>
      <c r="I196" s="9">
        <f>IF(AND(D196&lt;&gt;"",E196&lt;&gt;""),ROUND((E196-D196)*1440,0),"")</f>
        <v/>
      </c>
      <c r="J196" s="9">
        <f>IF(AND(E196&lt;&gt;"",F196&lt;&gt;""),ROUND((F196-E196)*1440,0),"")</f>
        <v/>
      </c>
      <c r="K196" s="9">
        <f>IF(D196&lt;&gt;"",HOUR(D196),"")</f>
        <v/>
      </c>
    </row>
    <row r="197">
      <c r="A197" s="7" t="n"/>
      <c r="D197" s="8" t="n"/>
      <c r="E197" s="8" t="n"/>
      <c r="F197" s="8" t="n"/>
      <c r="I197" s="9">
        <f>IF(AND(D197&lt;&gt;"",E197&lt;&gt;""),ROUND((E197-D197)*1440,0),"")</f>
        <v/>
      </c>
      <c r="J197" s="9">
        <f>IF(AND(E197&lt;&gt;"",F197&lt;&gt;""),ROUND((F197-E197)*1440,0),"")</f>
        <v/>
      </c>
      <c r="K197" s="9">
        <f>IF(D197&lt;&gt;"",HOUR(D197),"")</f>
        <v/>
      </c>
    </row>
    <row r="198">
      <c r="A198" s="7" t="n"/>
      <c r="D198" s="8" t="n"/>
      <c r="E198" s="8" t="n"/>
      <c r="F198" s="8" t="n"/>
      <c r="I198" s="9">
        <f>IF(AND(D198&lt;&gt;"",E198&lt;&gt;""),ROUND((E198-D198)*1440,0),"")</f>
        <v/>
      </c>
      <c r="J198" s="9">
        <f>IF(AND(E198&lt;&gt;"",F198&lt;&gt;""),ROUND((F198-E198)*1440,0),"")</f>
        <v/>
      </c>
      <c r="K198" s="9">
        <f>IF(D198&lt;&gt;"",HOUR(D198),"")</f>
        <v/>
      </c>
    </row>
    <row r="199">
      <c r="A199" s="7" t="n"/>
      <c r="D199" s="8" t="n"/>
      <c r="E199" s="8" t="n"/>
      <c r="F199" s="8" t="n"/>
      <c r="I199" s="9">
        <f>IF(AND(D199&lt;&gt;"",E199&lt;&gt;""),ROUND((E199-D199)*1440,0),"")</f>
        <v/>
      </c>
      <c r="J199" s="9">
        <f>IF(AND(E199&lt;&gt;"",F199&lt;&gt;""),ROUND((F199-E199)*1440,0),"")</f>
        <v/>
      </c>
      <c r="K199" s="9">
        <f>IF(D199&lt;&gt;"",HOUR(D199),"")</f>
        <v/>
      </c>
    </row>
    <row r="200">
      <c r="A200" s="7" t="n"/>
      <c r="D200" s="8" t="n"/>
      <c r="E200" s="8" t="n"/>
      <c r="F200" s="8" t="n"/>
      <c r="I200" s="9">
        <f>IF(AND(D200&lt;&gt;"",E200&lt;&gt;""),ROUND((E200-D200)*1440,0),"")</f>
        <v/>
      </c>
      <c r="J200" s="9">
        <f>IF(AND(E200&lt;&gt;"",F200&lt;&gt;""),ROUND((F200-E200)*1440,0),"")</f>
        <v/>
      </c>
      <c r="K200" s="9">
        <f>IF(D200&lt;&gt;"",HOUR(D200),"")</f>
        <v/>
      </c>
    </row>
    <row r="201">
      <c r="A201" s="7" t="n"/>
      <c r="D201" s="8" t="n"/>
      <c r="E201" s="8" t="n"/>
      <c r="F201" s="8" t="n"/>
      <c r="I201" s="9">
        <f>IF(AND(D201&lt;&gt;"",E201&lt;&gt;""),ROUND((E201-D201)*1440,0),"")</f>
        <v/>
      </c>
      <c r="J201" s="9">
        <f>IF(AND(E201&lt;&gt;"",F201&lt;&gt;""),ROUND((F201-E201)*1440,0),"")</f>
        <v/>
      </c>
      <c r="K201" s="9">
        <f>IF(D201&lt;&gt;"",HOUR(D201),"")</f>
        <v/>
      </c>
    </row>
    <row r="202">
      <c r="A202" s="7" t="n"/>
      <c r="D202" s="8" t="n"/>
      <c r="E202" s="8" t="n"/>
      <c r="F202" s="8" t="n"/>
      <c r="I202" s="9">
        <f>IF(AND(D202&lt;&gt;"",E202&lt;&gt;""),ROUND((E202-D202)*1440,0),"")</f>
        <v/>
      </c>
      <c r="J202" s="9">
        <f>IF(AND(E202&lt;&gt;"",F202&lt;&gt;""),ROUND((F202-E202)*1440,0),"")</f>
        <v/>
      </c>
      <c r="K202" s="9">
        <f>IF(D202&lt;&gt;"",HOUR(D202),"")</f>
        <v/>
      </c>
    </row>
    <row r="203">
      <c r="A203" s="7" t="n"/>
      <c r="D203" s="8" t="n"/>
      <c r="E203" s="8" t="n"/>
      <c r="F203" s="8" t="n"/>
      <c r="I203" s="9">
        <f>IF(AND(D203&lt;&gt;"",E203&lt;&gt;""),ROUND((E203-D203)*1440,0),"")</f>
        <v/>
      </c>
      <c r="J203" s="9">
        <f>IF(AND(E203&lt;&gt;"",F203&lt;&gt;""),ROUND((F203-E203)*1440,0),"")</f>
        <v/>
      </c>
      <c r="K203" s="9">
        <f>IF(D203&lt;&gt;"",HOUR(D203),"")</f>
        <v/>
      </c>
    </row>
    <row r="204">
      <c r="A204" s="7" t="n"/>
      <c r="D204" s="8" t="n"/>
      <c r="E204" s="8" t="n"/>
      <c r="F204" s="8" t="n"/>
      <c r="I204" s="9">
        <f>IF(AND(D204&lt;&gt;"",E204&lt;&gt;""),ROUND((E204-D204)*1440,0),"")</f>
        <v/>
      </c>
      <c r="J204" s="9">
        <f>IF(AND(E204&lt;&gt;"",F204&lt;&gt;""),ROUND((F204-E204)*1440,0),"")</f>
        <v/>
      </c>
      <c r="K204" s="9">
        <f>IF(D204&lt;&gt;"",HOUR(D204),"")</f>
        <v/>
      </c>
    </row>
    <row r="205">
      <c r="A205" s="7" t="n"/>
      <c r="D205" s="8" t="n"/>
      <c r="E205" s="8" t="n"/>
      <c r="F205" s="8" t="n"/>
      <c r="I205" s="9">
        <f>IF(AND(D205&lt;&gt;"",E205&lt;&gt;""),ROUND((E205-D205)*1440,0),"")</f>
        <v/>
      </c>
      <c r="J205" s="9">
        <f>IF(AND(E205&lt;&gt;"",F205&lt;&gt;""),ROUND((F205-E205)*1440,0),"")</f>
        <v/>
      </c>
      <c r="K205" s="9">
        <f>IF(D205&lt;&gt;"",HOUR(D205),"")</f>
        <v/>
      </c>
    </row>
    <row r="206">
      <c r="A206" s="7" t="n"/>
      <c r="D206" s="8" t="n"/>
      <c r="E206" s="8" t="n"/>
      <c r="F206" s="8" t="n"/>
      <c r="I206" s="9">
        <f>IF(AND(D206&lt;&gt;"",E206&lt;&gt;""),ROUND((E206-D206)*1440,0),"")</f>
        <v/>
      </c>
      <c r="J206" s="9">
        <f>IF(AND(E206&lt;&gt;"",F206&lt;&gt;""),ROUND((F206-E206)*1440,0),"")</f>
        <v/>
      </c>
      <c r="K206" s="9">
        <f>IF(D206&lt;&gt;"",HOUR(D206),"")</f>
        <v/>
      </c>
    </row>
    <row r="207">
      <c r="A207" s="7" t="n"/>
      <c r="D207" s="8" t="n"/>
      <c r="E207" s="8" t="n"/>
      <c r="F207" s="8" t="n"/>
      <c r="I207" s="9">
        <f>IF(AND(D207&lt;&gt;"",E207&lt;&gt;""),ROUND((E207-D207)*1440,0),"")</f>
        <v/>
      </c>
      <c r="J207" s="9">
        <f>IF(AND(E207&lt;&gt;"",F207&lt;&gt;""),ROUND((F207-E207)*1440,0),"")</f>
        <v/>
      </c>
      <c r="K207" s="9">
        <f>IF(D207&lt;&gt;"",HOUR(D207),"")</f>
        <v/>
      </c>
    </row>
    <row r="208">
      <c r="A208" s="7" t="n"/>
      <c r="D208" s="8" t="n"/>
      <c r="E208" s="8" t="n"/>
      <c r="F208" s="8" t="n"/>
      <c r="I208" s="9">
        <f>IF(AND(D208&lt;&gt;"",E208&lt;&gt;""),ROUND((E208-D208)*1440,0),"")</f>
        <v/>
      </c>
      <c r="J208" s="9">
        <f>IF(AND(E208&lt;&gt;"",F208&lt;&gt;""),ROUND((F208-E208)*1440,0),"")</f>
        <v/>
      </c>
      <c r="K208" s="9">
        <f>IF(D208&lt;&gt;"",HOUR(D208),"")</f>
        <v/>
      </c>
    </row>
    <row r="209">
      <c r="A209" s="7" t="n"/>
      <c r="D209" s="8" t="n"/>
      <c r="E209" s="8" t="n"/>
      <c r="F209" s="8" t="n"/>
      <c r="I209" s="9">
        <f>IF(AND(D209&lt;&gt;"",E209&lt;&gt;""),ROUND((E209-D209)*1440,0),"")</f>
        <v/>
      </c>
      <c r="J209" s="9">
        <f>IF(AND(E209&lt;&gt;"",F209&lt;&gt;""),ROUND((F209-E209)*1440,0),"")</f>
        <v/>
      </c>
      <c r="K209" s="9">
        <f>IF(D209&lt;&gt;"",HOUR(D209),"")</f>
        <v/>
      </c>
    </row>
    <row r="210">
      <c r="A210" s="7" t="n"/>
      <c r="D210" s="8" t="n"/>
      <c r="E210" s="8" t="n"/>
      <c r="F210" s="8" t="n"/>
      <c r="I210" s="9">
        <f>IF(AND(D210&lt;&gt;"",E210&lt;&gt;""),ROUND((E210-D210)*1440,0),"")</f>
        <v/>
      </c>
      <c r="J210" s="9">
        <f>IF(AND(E210&lt;&gt;"",F210&lt;&gt;""),ROUND((F210-E210)*1440,0),"")</f>
        <v/>
      </c>
      <c r="K210" s="9">
        <f>IF(D210&lt;&gt;"",HOUR(D210),"")</f>
        <v/>
      </c>
    </row>
    <row r="211">
      <c r="A211" s="7" t="n"/>
      <c r="D211" s="8" t="n"/>
      <c r="E211" s="8" t="n"/>
      <c r="F211" s="8" t="n"/>
      <c r="I211" s="9">
        <f>IF(AND(D211&lt;&gt;"",E211&lt;&gt;""),ROUND((E211-D211)*1440,0),"")</f>
        <v/>
      </c>
      <c r="J211" s="9">
        <f>IF(AND(E211&lt;&gt;"",F211&lt;&gt;""),ROUND((F211-E211)*1440,0),"")</f>
        <v/>
      </c>
      <c r="K211" s="9">
        <f>IF(D211&lt;&gt;"",HOUR(D211),"")</f>
        <v/>
      </c>
    </row>
    <row r="212">
      <c r="A212" s="7" t="n"/>
      <c r="D212" s="8" t="n"/>
      <c r="E212" s="8" t="n"/>
      <c r="F212" s="8" t="n"/>
      <c r="I212" s="9">
        <f>IF(AND(D212&lt;&gt;"",E212&lt;&gt;""),ROUND((E212-D212)*1440,0),"")</f>
        <v/>
      </c>
      <c r="J212" s="9">
        <f>IF(AND(E212&lt;&gt;"",F212&lt;&gt;""),ROUND((F212-E212)*1440,0),"")</f>
        <v/>
      </c>
      <c r="K212" s="9">
        <f>IF(D212&lt;&gt;"",HOUR(D212),"")</f>
        <v/>
      </c>
    </row>
    <row r="213">
      <c r="A213" s="7" t="n"/>
      <c r="D213" s="8" t="n"/>
      <c r="E213" s="8" t="n"/>
      <c r="F213" s="8" t="n"/>
      <c r="I213" s="9">
        <f>IF(AND(D213&lt;&gt;"",E213&lt;&gt;""),ROUND((E213-D213)*1440,0),"")</f>
        <v/>
      </c>
      <c r="J213" s="9">
        <f>IF(AND(E213&lt;&gt;"",F213&lt;&gt;""),ROUND((F213-E213)*1440,0),"")</f>
        <v/>
      </c>
      <c r="K213" s="9">
        <f>IF(D213&lt;&gt;"",HOUR(D213),"")</f>
        <v/>
      </c>
    </row>
    <row r="214">
      <c r="A214" s="7" t="n"/>
      <c r="D214" s="8" t="n"/>
      <c r="E214" s="8" t="n"/>
      <c r="F214" s="8" t="n"/>
      <c r="I214" s="9">
        <f>IF(AND(D214&lt;&gt;"",E214&lt;&gt;""),ROUND((E214-D214)*1440,0),"")</f>
        <v/>
      </c>
      <c r="J214" s="9">
        <f>IF(AND(E214&lt;&gt;"",F214&lt;&gt;""),ROUND((F214-E214)*1440,0),"")</f>
        <v/>
      </c>
      <c r="K214" s="9">
        <f>IF(D214&lt;&gt;"",HOUR(D214),"")</f>
        <v/>
      </c>
    </row>
    <row r="215">
      <c r="A215" s="7" t="n"/>
      <c r="D215" s="8" t="n"/>
      <c r="E215" s="8" t="n"/>
      <c r="F215" s="8" t="n"/>
      <c r="I215" s="9">
        <f>IF(AND(D215&lt;&gt;"",E215&lt;&gt;""),ROUND((E215-D215)*1440,0),"")</f>
        <v/>
      </c>
      <c r="J215" s="9">
        <f>IF(AND(E215&lt;&gt;"",F215&lt;&gt;""),ROUND((F215-E215)*1440,0),"")</f>
        <v/>
      </c>
      <c r="K215" s="9">
        <f>IF(D215&lt;&gt;"",HOUR(D215),"")</f>
        <v/>
      </c>
    </row>
    <row r="216">
      <c r="A216" s="7" t="n"/>
      <c r="D216" s="8" t="n"/>
      <c r="E216" s="8" t="n"/>
      <c r="F216" s="8" t="n"/>
      <c r="I216" s="9">
        <f>IF(AND(D216&lt;&gt;"",E216&lt;&gt;""),ROUND((E216-D216)*1440,0),"")</f>
        <v/>
      </c>
      <c r="J216" s="9">
        <f>IF(AND(E216&lt;&gt;"",F216&lt;&gt;""),ROUND((F216-E216)*1440,0),"")</f>
        <v/>
      </c>
      <c r="K216" s="9">
        <f>IF(D216&lt;&gt;"",HOUR(D216),"")</f>
        <v/>
      </c>
    </row>
    <row r="217">
      <c r="A217" s="7" t="n"/>
      <c r="D217" s="8" t="n"/>
      <c r="E217" s="8" t="n"/>
      <c r="F217" s="8" t="n"/>
      <c r="I217" s="9">
        <f>IF(AND(D217&lt;&gt;"",E217&lt;&gt;""),ROUND((E217-D217)*1440,0),"")</f>
        <v/>
      </c>
      <c r="J217" s="9">
        <f>IF(AND(E217&lt;&gt;"",F217&lt;&gt;""),ROUND((F217-E217)*1440,0),"")</f>
        <v/>
      </c>
      <c r="K217" s="9">
        <f>IF(D217&lt;&gt;"",HOUR(D217),"")</f>
        <v/>
      </c>
    </row>
    <row r="218">
      <c r="A218" s="7" t="n"/>
      <c r="D218" s="8" t="n"/>
      <c r="E218" s="8" t="n"/>
      <c r="F218" s="8" t="n"/>
      <c r="I218" s="9">
        <f>IF(AND(D218&lt;&gt;"",E218&lt;&gt;""),ROUND((E218-D218)*1440,0),"")</f>
        <v/>
      </c>
      <c r="J218" s="9">
        <f>IF(AND(E218&lt;&gt;"",F218&lt;&gt;""),ROUND((F218-E218)*1440,0),"")</f>
        <v/>
      </c>
      <c r="K218" s="9">
        <f>IF(D218&lt;&gt;"",HOUR(D218),"")</f>
        <v/>
      </c>
    </row>
    <row r="219">
      <c r="A219" s="7" t="n"/>
      <c r="D219" s="8" t="n"/>
      <c r="E219" s="8" t="n"/>
      <c r="F219" s="8" t="n"/>
      <c r="I219" s="9">
        <f>IF(AND(D219&lt;&gt;"",E219&lt;&gt;""),ROUND((E219-D219)*1440,0),"")</f>
        <v/>
      </c>
      <c r="J219" s="9">
        <f>IF(AND(E219&lt;&gt;"",F219&lt;&gt;""),ROUND((F219-E219)*1440,0),"")</f>
        <v/>
      </c>
      <c r="K219" s="9">
        <f>IF(D219&lt;&gt;"",HOUR(D219),"")</f>
        <v/>
      </c>
    </row>
    <row r="220">
      <c r="A220" s="7" t="n"/>
      <c r="D220" s="8" t="n"/>
      <c r="E220" s="8" t="n"/>
      <c r="F220" s="8" t="n"/>
      <c r="I220" s="9">
        <f>IF(AND(D220&lt;&gt;"",E220&lt;&gt;""),ROUND((E220-D220)*1440,0),"")</f>
        <v/>
      </c>
      <c r="J220" s="9">
        <f>IF(AND(E220&lt;&gt;"",F220&lt;&gt;""),ROUND((F220-E220)*1440,0),"")</f>
        <v/>
      </c>
      <c r="K220" s="9">
        <f>IF(D220&lt;&gt;"",HOUR(D220),"")</f>
        <v/>
      </c>
    </row>
    <row r="221">
      <c r="A221" s="7" t="n"/>
      <c r="D221" s="8" t="n"/>
      <c r="E221" s="8" t="n"/>
      <c r="F221" s="8" t="n"/>
      <c r="I221" s="9">
        <f>IF(AND(D221&lt;&gt;"",E221&lt;&gt;""),ROUND((E221-D221)*1440,0),"")</f>
        <v/>
      </c>
      <c r="J221" s="9">
        <f>IF(AND(E221&lt;&gt;"",F221&lt;&gt;""),ROUND((F221-E221)*1440,0),"")</f>
        <v/>
      </c>
      <c r="K221" s="9">
        <f>IF(D221&lt;&gt;"",HOUR(D221),"")</f>
        <v/>
      </c>
    </row>
    <row r="222">
      <c r="A222" s="7" t="n"/>
      <c r="D222" s="8" t="n"/>
      <c r="E222" s="8" t="n"/>
      <c r="F222" s="8" t="n"/>
      <c r="I222" s="9">
        <f>IF(AND(D222&lt;&gt;"",E222&lt;&gt;""),ROUND((E222-D222)*1440,0),"")</f>
        <v/>
      </c>
      <c r="J222" s="9">
        <f>IF(AND(E222&lt;&gt;"",F222&lt;&gt;""),ROUND((F222-E222)*1440,0),"")</f>
        <v/>
      </c>
      <c r="K222" s="9">
        <f>IF(D222&lt;&gt;"",HOUR(D222),"")</f>
        <v/>
      </c>
    </row>
    <row r="223">
      <c r="A223" s="7" t="n"/>
      <c r="D223" s="8" t="n"/>
      <c r="E223" s="8" t="n"/>
      <c r="F223" s="8" t="n"/>
      <c r="I223" s="9">
        <f>IF(AND(D223&lt;&gt;"",E223&lt;&gt;""),ROUND((E223-D223)*1440,0),"")</f>
        <v/>
      </c>
      <c r="J223" s="9">
        <f>IF(AND(E223&lt;&gt;"",F223&lt;&gt;""),ROUND((F223-E223)*1440,0),"")</f>
        <v/>
      </c>
      <c r="K223" s="9">
        <f>IF(D223&lt;&gt;"",HOUR(D223),"")</f>
        <v/>
      </c>
    </row>
    <row r="224">
      <c r="A224" s="7" t="n"/>
      <c r="D224" s="8" t="n"/>
      <c r="E224" s="8" t="n"/>
      <c r="F224" s="8" t="n"/>
      <c r="I224" s="9">
        <f>IF(AND(D224&lt;&gt;"",E224&lt;&gt;""),ROUND((E224-D224)*1440,0),"")</f>
        <v/>
      </c>
      <c r="J224" s="9">
        <f>IF(AND(E224&lt;&gt;"",F224&lt;&gt;""),ROUND((F224-E224)*1440,0),"")</f>
        <v/>
      </c>
      <c r="K224" s="9">
        <f>IF(D224&lt;&gt;"",HOUR(D224),"")</f>
        <v/>
      </c>
    </row>
    <row r="225">
      <c r="A225" s="7" t="n"/>
      <c r="D225" s="8" t="n"/>
      <c r="E225" s="8" t="n"/>
      <c r="F225" s="8" t="n"/>
      <c r="I225" s="9">
        <f>IF(AND(D225&lt;&gt;"",E225&lt;&gt;""),ROUND((E225-D225)*1440,0),"")</f>
        <v/>
      </c>
      <c r="J225" s="9">
        <f>IF(AND(E225&lt;&gt;"",F225&lt;&gt;""),ROUND((F225-E225)*1440,0),"")</f>
        <v/>
      </c>
      <c r="K225" s="9">
        <f>IF(D225&lt;&gt;"",HOUR(D225),"")</f>
        <v/>
      </c>
    </row>
    <row r="226">
      <c r="A226" s="7" t="n"/>
      <c r="D226" s="8" t="n"/>
      <c r="E226" s="8" t="n"/>
      <c r="F226" s="8" t="n"/>
      <c r="I226" s="9">
        <f>IF(AND(D226&lt;&gt;"",E226&lt;&gt;""),ROUND((E226-D226)*1440,0),"")</f>
        <v/>
      </c>
      <c r="J226" s="9">
        <f>IF(AND(E226&lt;&gt;"",F226&lt;&gt;""),ROUND((F226-E226)*1440,0),"")</f>
        <v/>
      </c>
      <c r="K226" s="9">
        <f>IF(D226&lt;&gt;"",HOUR(D226),"")</f>
        <v/>
      </c>
    </row>
    <row r="227">
      <c r="A227" s="7" t="n"/>
      <c r="D227" s="8" t="n"/>
      <c r="E227" s="8" t="n"/>
      <c r="F227" s="8" t="n"/>
      <c r="I227" s="9">
        <f>IF(AND(D227&lt;&gt;"",E227&lt;&gt;""),ROUND((E227-D227)*1440,0),"")</f>
        <v/>
      </c>
      <c r="J227" s="9">
        <f>IF(AND(E227&lt;&gt;"",F227&lt;&gt;""),ROUND((F227-E227)*1440,0),"")</f>
        <v/>
      </c>
      <c r="K227" s="9">
        <f>IF(D227&lt;&gt;"",HOUR(D227),"")</f>
        <v/>
      </c>
    </row>
    <row r="228">
      <c r="A228" s="7" t="n"/>
      <c r="D228" s="8" t="n"/>
      <c r="E228" s="8" t="n"/>
      <c r="F228" s="8" t="n"/>
      <c r="I228" s="9">
        <f>IF(AND(D228&lt;&gt;"",E228&lt;&gt;""),ROUND((E228-D228)*1440,0),"")</f>
        <v/>
      </c>
      <c r="J228" s="9">
        <f>IF(AND(E228&lt;&gt;"",F228&lt;&gt;""),ROUND((F228-E228)*1440,0),"")</f>
        <v/>
      </c>
      <c r="K228" s="9">
        <f>IF(D228&lt;&gt;"",HOUR(D228),"")</f>
        <v/>
      </c>
    </row>
    <row r="229">
      <c r="A229" s="7" t="n"/>
      <c r="D229" s="8" t="n"/>
      <c r="E229" s="8" t="n"/>
      <c r="F229" s="8" t="n"/>
      <c r="I229" s="9">
        <f>IF(AND(D229&lt;&gt;"",E229&lt;&gt;""),ROUND((E229-D229)*1440,0),"")</f>
        <v/>
      </c>
      <c r="J229" s="9">
        <f>IF(AND(E229&lt;&gt;"",F229&lt;&gt;""),ROUND((F229-E229)*1440,0),"")</f>
        <v/>
      </c>
      <c r="K229" s="9">
        <f>IF(D229&lt;&gt;"",HOUR(D229),"")</f>
        <v/>
      </c>
    </row>
    <row r="230">
      <c r="A230" s="7" t="n"/>
      <c r="D230" s="8" t="n"/>
      <c r="E230" s="8" t="n"/>
      <c r="F230" s="8" t="n"/>
      <c r="I230" s="9">
        <f>IF(AND(D230&lt;&gt;"",E230&lt;&gt;""),ROUND((E230-D230)*1440,0),"")</f>
        <v/>
      </c>
      <c r="J230" s="9">
        <f>IF(AND(E230&lt;&gt;"",F230&lt;&gt;""),ROUND((F230-E230)*1440,0),"")</f>
        <v/>
      </c>
      <c r="K230" s="9">
        <f>IF(D230&lt;&gt;"",HOUR(D230),"")</f>
        <v/>
      </c>
    </row>
    <row r="231">
      <c r="A231" s="7" t="n"/>
      <c r="D231" s="8" t="n"/>
      <c r="E231" s="8" t="n"/>
      <c r="F231" s="8" t="n"/>
      <c r="I231" s="9">
        <f>IF(AND(D231&lt;&gt;"",E231&lt;&gt;""),ROUND((E231-D231)*1440,0),"")</f>
        <v/>
      </c>
      <c r="J231" s="9">
        <f>IF(AND(E231&lt;&gt;"",F231&lt;&gt;""),ROUND((F231-E231)*1440,0),"")</f>
        <v/>
      </c>
      <c r="K231" s="9">
        <f>IF(D231&lt;&gt;"",HOUR(D231),"")</f>
        <v/>
      </c>
    </row>
    <row r="232">
      <c r="A232" s="7" t="n"/>
      <c r="D232" s="8" t="n"/>
      <c r="E232" s="8" t="n"/>
      <c r="F232" s="8" t="n"/>
      <c r="I232" s="9">
        <f>IF(AND(D232&lt;&gt;"",E232&lt;&gt;""),ROUND((E232-D232)*1440,0),"")</f>
        <v/>
      </c>
      <c r="J232" s="9">
        <f>IF(AND(E232&lt;&gt;"",F232&lt;&gt;""),ROUND((F232-E232)*1440,0),"")</f>
        <v/>
      </c>
      <c r="K232" s="9">
        <f>IF(D232&lt;&gt;"",HOUR(D232),"")</f>
        <v/>
      </c>
    </row>
    <row r="233">
      <c r="A233" s="7" t="n"/>
      <c r="D233" s="8" t="n"/>
      <c r="E233" s="8" t="n"/>
      <c r="F233" s="8" t="n"/>
      <c r="I233" s="9">
        <f>IF(AND(D233&lt;&gt;"",E233&lt;&gt;""),ROUND((E233-D233)*1440,0),"")</f>
        <v/>
      </c>
      <c r="J233" s="9">
        <f>IF(AND(E233&lt;&gt;"",F233&lt;&gt;""),ROUND((F233-E233)*1440,0),"")</f>
        <v/>
      </c>
      <c r="K233" s="9">
        <f>IF(D233&lt;&gt;"",HOUR(D233),"")</f>
        <v/>
      </c>
    </row>
    <row r="234">
      <c r="A234" s="7" t="n"/>
      <c r="D234" s="8" t="n"/>
      <c r="E234" s="8" t="n"/>
      <c r="F234" s="8" t="n"/>
      <c r="I234" s="9">
        <f>IF(AND(D234&lt;&gt;"",E234&lt;&gt;""),ROUND((E234-D234)*1440,0),"")</f>
        <v/>
      </c>
      <c r="J234" s="9">
        <f>IF(AND(E234&lt;&gt;"",F234&lt;&gt;""),ROUND((F234-E234)*1440,0),"")</f>
        <v/>
      </c>
      <c r="K234" s="9">
        <f>IF(D234&lt;&gt;"",HOUR(D234),"")</f>
        <v/>
      </c>
    </row>
    <row r="235">
      <c r="A235" s="7" t="n"/>
      <c r="D235" s="8" t="n"/>
      <c r="E235" s="8" t="n"/>
      <c r="F235" s="8" t="n"/>
      <c r="I235" s="9">
        <f>IF(AND(D235&lt;&gt;"",E235&lt;&gt;""),ROUND((E235-D235)*1440,0),"")</f>
        <v/>
      </c>
      <c r="J235" s="9">
        <f>IF(AND(E235&lt;&gt;"",F235&lt;&gt;""),ROUND((F235-E235)*1440,0),"")</f>
        <v/>
      </c>
      <c r="K235" s="9">
        <f>IF(D235&lt;&gt;"",HOUR(D235),"")</f>
        <v/>
      </c>
    </row>
    <row r="236">
      <c r="A236" s="7" t="n"/>
      <c r="D236" s="8" t="n"/>
      <c r="E236" s="8" t="n"/>
      <c r="F236" s="8" t="n"/>
      <c r="I236" s="9">
        <f>IF(AND(D236&lt;&gt;"",E236&lt;&gt;""),ROUND((E236-D236)*1440,0),"")</f>
        <v/>
      </c>
      <c r="J236" s="9">
        <f>IF(AND(E236&lt;&gt;"",F236&lt;&gt;""),ROUND((F236-E236)*1440,0),"")</f>
        <v/>
      </c>
      <c r="K236" s="9">
        <f>IF(D236&lt;&gt;"",HOUR(D236),"")</f>
        <v/>
      </c>
    </row>
    <row r="237">
      <c r="A237" s="7" t="n"/>
      <c r="D237" s="8" t="n"/>
      <c r="E237" s="8" t="n"/>
      <c r="F237" s="8" t="n"/>
      <c r="I237" s="9">
        <f>IF(AND(D237&lt;&gt;"",E237&lt;&gt;""),ROUND((E237-D237)*1440,0),"")</f>
        <v/>
      </c>
      <c r="J237" s="9">
        <f>IF(AND(E237&lt;&gt;"",F237&lt;&gt;""),ROUND((F237-E237)*1440,0),"")</f>
        <v/>
      </c>
      <c r="K237" s="9">
        <f>IF(D237&lt;&gt;"",HOUR(D237),"")</f>
        <v/>
      </c>
    </row>
    <row r="238">
      <c r="A238" s="7" t="n"/>
      <c r="D238" s="8" t="n"/>
      <c r="E238" s="8" t="n"/>
      <c r="F238" s="8" t="n"/>
      <c r="I238" s="9">
        <f>IF(AND(D238&lt;&gt;"",E238&lt;&gt;""),ROUND((E238-D238)*1440,0),"")</f>
        <v/>
      </c>
      <c r="J238" s="9">
        <f>IF(AND(E238&lt;&gt;"",F238&lt;&gt;""),ROUND((F238-E238)*1440,0),"")</f>
        <v/>
      </c>
      <c r="K238" s="9">
        <f>IF(D238&lt;&gt;"",HOUR(D238),"")</f>
        <v/>
      </c>
    </row>
    <row r="239">
      <c r="A239" s="7" t="n"/>
      <c r="D239" s="8" t="n"/>
      <c r="E239" s="8" t="n"/>
      <c r="F239" s="8" t="n"/>
      <c r="I239" s="9">
        <f>IF(AND(D239&lt;&gt;"",E239&lt;&gt;""),ROUND((E239-D239)*1440,0),"")</f>
        <v/>
      </c>
      <c r="J239" s="9">
        <f>IF(AND(E239&lt;&gt;"",F239&lt;&gt;""),ROUND((F239-E239)*1440,0),"")</f>
        <v/>
      </c>
      <c r="K239" s="9">
        <f>IF(D239&lt;&gt;"",HOUR(D239),"")</f>
        <v/>
      </c>
    </row>
    <row r="240">
      <c r="A240" s="7" t="n"/>
      <c r="D240" s="8" t="n"/>
      <c r="E240" s="8" t="n"/>
      <c r="F240" s="8" t="n"/>
      <c r="I240" s="9">
        <f>IF(AND(D240&lt;&gt;"",E240&lt;&gt;""),ROUND((E240-D240)*1440,0),"")</f>
        <v/>
      </c>
      <c r="J240" s="9">
        <f>IF(AND(E240&lt;&gt;"",F240&lt;&gt;""),ROUND((F240-E240)*1440,0),"")</f>
        <v/>
      </c>
      <c r="K240" s="9">
        <f>IF(D240&lt;&gt;"",HOUR(D240),"")</f>
        <v/>
      </c>
    </row>
    <row r="241">
      <c r="A241" s="7" t="n"/>
      <c r="D241" s="8" t="n"/>
      <c r="E241" s="8" t="n"/>
      <c r="F241" s="8" t="n"/>
      <c r="I241" s="9">
        <f>IF(AND(D241&lt;&gt;"",E241&lt;&gt;""),ROUND((E241-D241)*1440,0),"")</f>
        <v/>
      </c>
      <c r="J241" s="9">
        <f>IF(AND(E241&lt;&gt;"",F241&lt;&gt;""),ROUND((F241-E241)*1440,0),"")</f>
        <v/>
      </c>
      <c r="K241" s="9">
        <f>IF(D241&lt;&gt;"",HOUR(D241),"")</f>
        <v/>
      </c>
    </row>
    <row r="242">
      <c r="A242" s="7" t="n"/>
      <c r="D242" s="8" t="n"/>
      <c r="E242" s="8" t="n"/>
      <c r="F242" s="8" t="n"/>
      <c r="I242" s="9">
        <f>IF(AND(D242&lt;&gt;"",E242&lt;&gt;""),ROUND((E242-D242)*1440,0),"")</f>
        <v/>
      </c>
      <c r="J242" s="9">
        <f>IF(AND(E242&lt;&gt;"",F242&lt;&gt;""),ROUND((F242-E242)*1440,0),"")</f>
        <v/>
      </c>
      <c r="K242" s="9">
        <f>IF(D242&lt;&gt;"",HOUR(D242),"")</f>
        <v/>
      </c>
    </row>
    <row r="243">
      <c r="A243" s="7" t="n"/>
      <c r="D243" s="8" t="n"/>
      <c r="E243" s="8" t="n"/>
      <c r="F243" s="8" t="n"/>
      <c r="I243" s="9">
        <f>IF(AND(D243&lt;&gt;"",E243&lt;&gt;""),ROUND((E243-D243)*1440,0),"")</f>
        <v/>
      </c>
      <c r="J243" s="9">
        <f>IF(AND(E243&lt;&gt;"",F243&lt;&gt;""),ROUND((F243-E243)*1440,0),"")</f>
        <v/>
      </c>
      <c r="K243" s="9">
        <f>IF(D243&lt;&gt;"",HOUR(D243),"")</f>
        <v/>
      </c>
    </row>
    <row r="244">
      <c r="A244" s="7" t="n"/>
      <c r="D244" s="8" t="n"/>
      <c r="E244" s="8" t="n"/>
      <c r="F244" s="8" t="n"/>
      <c r="I244" s="9">
        <f>IF(AND(D244&lt;&gt;"",E244&lt;&gt;""),ROUND((E244-D244)*1440,0),"")</f>
        <v/>
      </c>
      <c r="J244" s="9">
        <f>IF(AND(E244&lt;&gt;"",F244&lt;&gt;""),ROUND((F244-E244)*1440,0),"")</f>
        <v/>
      </c>
      <c r="K244" s="9">
        <f>IF(D244&lt;&gt;"",HOUR(D244),"")</f>
        <v/>
      </c>
    </row>
    <row r="245">
      <c r="A245" s="7" t="n"/>
      <c r="D245" s="8" t="n"/>
      <c r="E245" s="8" t="n"/>
      <c r="F245" s="8" t="n"/>
      <c r="I245" s="9">
        <f>IF(AND(D245&lt;&gt;"",E245&lt;&gt;""),ROUND((E245-D245)*1440,0),"")</f>
        <v/>
      </c>
      <c r="J245" s="9">
        <f>IF(AND(E245&lt;&gt;"",F245&lt;&gt;""),ROUND((F245-E245)*1440,0),"")</f>
        <v/>
      </c>
      <c r="K245" s="9">
        <f>IF(D245&lt;&gt;"",HOUR(D245),"")</f>
        <v/>
      </c>
    </row>
    <row r="246">
      <c r="A246" s="7" t="n"/>
      <c r="D246" s="8" t="n"/>
      <c r="E246" s="8" t="n"/>
      <c r="F246" s="8" t="n"/>
      <c r="I246" s="9">
        <f>IF(AND(D246&lt;&gt;"",E246&lt;&gt;""),ROUND((E246-D246)*1440,0),"")</f>
        <v/>
      </c>
      <c r="J246" s="9">
        <f>IF(AND(E246&lt;&gt;"",F246&lt;&gt;""),ROUND((F246-E246)*1440,0),"")</f>
        <v/>
      </c>
      <c r="K246" s="9">
        <f>IF(D246&lt;&gt;"",HOUR(D246),"")</f>
        <v/>
      </c>
    </row>
    <row r="247">
      <c r="A247" s="7" t="n"/>
      <c r="D247" s="8" t="n"/>
      <c r="E247" s="8" t="n"/>
      <c r="F247" s="8" t="n"/>
      <c r="I247" s="9">
        <f>IF(AND(D247&lt;&gt;"",E247&lt;&gt;""),ROUND((E247-D247)*1440,0),"")</f>
        <v/>
      </c>
      <c r="J247" s="9">
        <f>IF(AND(E247&lt;&gt;"",F247&lt;&gt;""),ROUND((F247-E247)*1440,0),"")</f>
        <v/>
      </c>
      <c r="K247" s="9">
        <f>IF(D247&lt;&gt;"",HOUR(D247),"")</f>
        <v/>
      </c>
    </row>
    <row r="248">
      <c r="A248" s="7" t="n"/>
      <c r="D248" s="8" t="n"/>
      <c r="E248" s="8" t="n"/>
      <c r="F248" s="8" t="n"/>
      <c r="I248" s="9">
        <f>IF(AND(D248&lt;&gt;"",E248&lt;&gt;""),ROUND((E248-D248)*1440,0),"")</f>
        <v/>
      </c>
      <c r="J248" s="9">
        <f>IF(AND(E248&lt;&gt;"",F248&lt;&gt;""),ROUND((F248-E248)*1440,0),"")</f>
        <v/>
      </c>
      <c r="K248" s="9">
        <f>IF(D248&lt;&gt;"",HOUR(D248),"")</f>
        <v/>
      </c>
    </row>
    <row r="249">
      <c r="A249" s="7" t="n"/>
      <c r="D249" s="8" t="n"/>
      <c r="E249" s="8" t="n"/>
      <c r="F249" s="8" t="n"/>
      <c r="I249" s="9">
        <f>IF(AND(D249&lt;&gt;"",E249&lt;&gt;""),ROUND((E249-D249)*1440,0),"")</f>
        <v/>
      </c>
      <c r="J249" s="9">
        <f>IF(AND(E249&lt;&gt;"",F249&lt;&gt;""),ROUND((F249-E249)*1440,0),"")</f>
        <v/>
      </c>
      <c r="K249" s="9">
        <f>IF(D249&lt;&gt;"",HOUR(D249),"")</f>
        <v/>
      </c>
    </row>
    <row r="250">
      <c r="A250" s="7" t="n"/>
      <c r="D250" s="8" t="n"/>
      <c r="E250" s="8" t="n"/>
      <c r="F250" s="8" t="n"/>
      <c r="I250" s="9">
        <f>IF(AND(D250&lt;&gt;"",E250&lt;&gt;""),ROUND((E250-D250)*1440,0),"")</f>
        <v/>
      </c>
      <c r="J250" s="9">
        <f>IF(AND(E250&lt;&gt;"",F250&lt;&gt;""),ROUND((F250-E250)*1440,0),"")</f>
        <v/>
      </c>
      <c r="K250" s="9">
        <f>IF(D250&lt;&gt;"",HOUR(D250),"")</f>
        <v/>
      </c>
    </row>
    <row r="251">
      <c r="A251" s="7" t="n"/>
      <c r="D251" s="8" t="n"/>
      <c r="E251" s="8" t="n"/>
      <c r="F251" s="8" t="n"/>
      <c r="I251" s="9">
        <f>IF(AND(D251&lt;&gt;"",E251&lt;&gt;""),ROUND((E251-D251)*1440,0),"")</f>
        <v/>
      </c>
      <c r="J251" s="9">
        <f>IF(AND(E251&lt;&gt;"",F251&lt;&gt;""),ROUND((F251-E251)*1440,0),"")</f>
        <v/>
      </c>
      <c r="K251" s="9">
        <f>IF(D251&lt;&gt;"",HOUR(D251),"")</f>
        <v/>
      </c>
    </row>
    <row r="252">
      <c r="A252" s="7" t="n"/>
      <c r="D252" s="8" t="n"/>
      <c r="E252" s="8" t="n"/>
      <c r="F252" s="8" t="n"/>
      <c r="I252" s="9">
        <f>IF(AND(D252&lt;&gt;"",E252&lt;&gt;""),ROUND((E252-D252)*1440,0),"")</f>
        <v/>
      </c>
      <c r="J252" s="9">
        <f>IF(AND(E252&lt;&gt;"",F252&lt;&gt;""),ROUND((F252-E252)*1440,0),"")</f>
        <v/>
      </c>
      <c r="K252" s="9">
        <f>IF(D252&lt;&gt;"",HOUR(D252),"")</f>
        <v/>
      </c>
    </row>
    <row r="253">
      <c r="A253" s="7" t="n"/>
      <c r="D253" s="8" t="n"/>
      <c r="E253" s="8" t="n"/>
      <c r="F253" s="8" t="n"/>
      <c r="I253" s="9">
        <f>IF(AND(D253&lt;&gt;"",E253&lt;&gt;""),ROUND((E253-D253)*1440,0),"")</f>
        <v/>
      </c>
      <c r="J253" s="9">
        <f>IF(AND(E253&lt;&gt;"",F253&lt;&gt;""),ROUND((F253-E253)*1440,0),"")</f>
        <v/>
      </c>
      <c r="K253" s="9">
        <f>IF(D253&lt;&gt;"",HOUR(D253),"")</f>
        <v/>
      </c>
    </row>
    <row r="254">
      <c r="A254" s="7" t="n"/>
      <c r="D254" s="8" t="n"/>
      <c r="E254" s="8" t="n"/>
      <c r="F254" s="8" t="n"/>
      <c r="I254" s="9">
        <f>IF(AND(D254&lt;&gt;"",E254&lt;&gt;""),ROUND((E254-D254)*1440,0),"")</f>
        <v/>
      </c>
      <c r="J254" s="9">
        <f>IF(AND(E254&lt;&gt;"",F254&lt;&gt;""),ROUND((F254-E254)*1440,0),"")</f>
        <v/>
      </c>
      <c r="K254" s="9">
        <f>IF(D254&lt;&gt;"",HOUR(D254),"")</f>
        <v/>
      </c>
    </row>
    <row r="255">
      <c r="A255" s="7" t="n"/>
      <c r="D255" s="8" t="n"/>
      <c r="E255" s="8" t="n"/>
      <c r="F255" s="8" t="n"/>
      <c r="I255" s="9">
        <f>IF(AND(D255&lt;&gt;"",E255&lt;&gt;""),ROUND((E255-D255)*1440,0),"")</f>
        <v/>
      </c>
      <c r="J255" s="9">
        <f>IF(AND(E255&lt;&gt;"",F255&lt;&gt;""),ROUND((F255-E255)*1440,0),"")</f>
        <v/>
      </c>
      <c r="K255" s="9">
        <f>IF(D255&lt;&gt;"",HOUR(D255),"")</f>
        <v/>
      </c>
    </row>
    <row r="256">
      <c r="A256" s="7" t="n"/>
      <c r="D256" s="8" t="n"/>
      <c r="E256" s="8" t="n"/>
      <c r="F256" s="8" t="n"/>
      <c r="I256" s="9">
        <f>IF(AND(D256&lt;&gt;"",E256&lt;&gt;""),ROUND((E256-D256)*1440,0),"")</f>
        <v/>
      </c>
      <c r="J256" s="9">
        <f>IF(AND(E256&lt;&gt;"",F256&lt;&gt;""),ROUND((F256-E256)*1440,0),"")</f>
        <v/>
      </c>
      <c r="K256" s="9">
        <f>IF(D256&lt;&gt;"",HOUR(D256),"")</f>
        <v/>
      </c>
    </row>
    <row r="257">
      <c r="A257" s="7" t="n"/>
      <c r="D257" s="8" t="n"/>
      <c r="E257" s="8" t="n"/>
      <c r="F257" s="8" t="n"/>
      <c r="I257" s="9">
        <f>IF(AND(D257&lt;&gt;"",E257&lt;&gt;""),ROUND((E257-D257)*1440,0),"")</f>
        <v/>
      </c>
      <c r="J257" s="9">
        <f>IF(AND(E257&lt;&gt;"",F257&lt;&gt;""),ROUND((F257-E257)*1440,0),"")</f>
        <v/>
      </c>
      <c r="K257" s="9">
        <f>IF(D257&lt;&gt;"",HOUR(D257),"")</f>
        <v/>
      </c>
    </row>
    <row r="258">
      <c r="A258" s="7" t="n"/>
      <c r="D258" s="8" t="n"/>
      <c r="E258" s="8" t="n"/>
      <c r="F258" s="8" t="n"/>
      <c r="I258" s="9">
        <f>IF(AND(D258&lt;&gt;"",E258&lt;&gt;""),ROUND((E258-D258)*1440,0),"")</f>
        <v/>
      </c>
      <c r="J258" s="9">
        <f>IF(AND(E258&lt;&gt;"",F258&lt;&gt;""),ROUND((F258-E258)*1440,0),"")</f>
        <v/>
      </c>
      <c r="K258" s="9">
        <f>IF(D258&lt;&gt;"",HOUR(D258),"")</f>
        <v/>
      </c>
    </row>
    <row r="259">
      <c r="A259" s="7" t="n"/>
      <c r="D259" s="8" t="n"/>
      <c r="E259" s="8" t="n"/>
      <c r="F259" s="8" t="n"/>
      <c r="I259" s="9">
        <f>IF(AND(D259&lt;&gt;"",E259&lt;&gt;""),ROUND((E259-D259)*1440,0),"")</f>
        <v/>
      </c>
      <c r="J259" s="9">
        <f>IF(AND(E259&lt;&gt;"",F259&lt;&gt;""),ROUND((F259-E259)*1440,0),"")</f>
        <v/>
      </c>
      <c r="K259" s="9">
        <f>IF(D259&lt;&gt;"",HOUR(D259),"")</f>
        <v/>
      </c>
    </row>
    <row r="260">
      <c r="A260" s="7" t="n"/>
      <c r="D260" s="8" t="n"/>
      <c r="E260" s="8" t="n"/>
      <c r="F260" s="8" t="n"/>
      <c r="I260" s="9">
        <f>IF(AND(D260&lt;&gt;"",E260&lt;&gt;""),ROUND((E260-D260)*1440,0),"")</f>
        <v/>
      </c>
      <c r="J260" s="9">
        <f>IF(AND(E260&lt;&gt;"",F260&lt;&gt;""),ROUND((F260-E260)*1440,0),"")</f>
        <v/>
      </c>
      <c r="K260" s="9">
        <f>IF(D260&lt;&gt;"",HOUR(D260),"")</f>
        <v/>
      </c>
    </row>
    <row r="261">
      <c r="A261" s="7" t="n"/>
      <c r="D261" s="8" t="n"/>
      <c r="E261" s="8" t="n"/>
      <c r="F261" s="8" t="n"/>
      <c r="I261" s="9">
        <f>IF(AND(D261&lt;&gt;"",E261&lt;&gt;""),ROUND((E261-D261)*1440,0),"")</f>
        <v/>
      </c>
      <c r="J261" s="9">
        <f>IF(AND(E261&lt;&gt;"",F261&lt;&gt;""),ROUND((F261-E261)*1440,0),"")</f>
        <v/>
      </c>
      <c r="K261" s="9">
        <f>IF(D261&lt;&gt;"",HOUR(D261),"")</f>
        <v/>
      </c>
    </row>
    <row r="262">
      <c r="A262" s="7" t="n"/>
      <c r="D262" s="8" t="n"/>
      <c r="E262" s="8" t="n"/>
      <c r="F262" s="8" t="n"/>
      <c r="I262" s="9">
        <f>IF(AND(D262&lt;&gt;"",E262&lt;&gt;""),ROUND((E262-D262)*1440,0),"")</f>
        <v/>
      </c>
      <c r="J262" s="9">
        <f>IF(AND(E262&lt;&gt;"",F262&lt;&gt;""),ROUND((F262-E262)*1440,0),"")</f>
        <v/>
      </c>
      <c r="K262" s="9">
        <f>IF(D262&lt;&gt;"",HOUR(D262),"")</f>
        <v/>
      </c>
    </row>
    <row r="263">
      <c r="A263" s="7" t="n"/>
      <c r="D263" s="8" t="n"/>
      <c r="E263" s="8" t="n"/>
      <c r="F263" s="8" t="n"/>
      <c r="I263" s="9">
        <f>IF(AND(D263&lt;&gt;"",E263&lt;&gt;""),ROUND((E263-D263)*1440,0),"")</f>
        <v/>
      </c>
      <c r="J263" s="9">
        <f>IF(AND(E263&lt;&gt;"",F263&lt;&gt;""),ROUND((F263-E263)*1440,0),"")</f>
        <v/>
      </c>
      <c r="K263" s="9">
        <f>IF(D263&lt;&gt;"",HOUR(D263),"")</f>
        <v/>
      </c>
    </row>
    <row r="264">
      <c r="A264" s="7" t="n"/>
      <c r="D264" s="8" t="n"/>
      <c r="E264" s="8" t="n"/>
      <c r="F264" s="8" t="n"/>
      <c r="I264" s="9">
        <f>IF(AND(D264&lt;&gt;"",E264&lt;&gt;""),ROUND((E264-D264)*1440,0),"")</f>
        <v/>
      </c>
      <c r="J264" s="9">
        <f>IF(AND(E264&lt;&gt;"",F264&lt;&gt;""),ROUND((F264-E264)*1440,0),"")</f>
        <v/>
      </c>
      <c r="K264" s="9">
        <f>IF(D264&lt;&gt;"",HOUR(D264),"")</f>
        <v/>
      </c>
    </row>
    <row r="265">
      <c r="A265" s="7" t="n"/>
      <c r="D265" s="8" t="n"/>
      <c r="E265" s="8" t="n"/>
      <c r="F265" s="8" t="n"/>
      <c r="I265" s="9">
        <f>IF(AND(D265&lt;&gt;"",E265&lt;&gt;""),ROUND((E265-D265)*1440,0),"")</f>
        <v/>
      </c>
      <c r="J265" s="9">
        <f>IF(AND(E265&lt;&gt;"",F265&lt;&gt;""),ROUND((F265-E265)*1440,0),"")</f>
        <v/>
      </c>
      <c r="K265" s="9">
        <f>IF(D265&lt;&gt;"",HOUR(D265),"")</f>
        <v/>
      </c>
    </row>
    <row r="266">
      <c r="A266" s="7" t="n"/>
      <c r="D266" s="8" t="n"/>
      <c r="E266" s="8" t="n"/>
      <c r="F266" s="8" t="n"/>
      <c r="I266" s="9">
        <f>IF(AND(D266&lt;&gt;"",E266&lt;&gt;""),ROUND((E266-D266)*1440,0),"")</f>
        <v/>
      </c>
      <c r="J266" s="9">
        <f>IF(AND(E266&lt;&gt;"",F266&lt;&gt;""),ROUND((F266-E266)*1440,0),"")</f>
        <v/>
      </c>
      <c r="K266" s="9">
        <f>IF(D266&lt;&gt;"",HOUR(D266),"")</f>
        <v/>
      </c>
    </row>
    <row r="267">
      <c r="A267" s="7" t="n"/>
      <c r="D267" s="8" t="n"/>
      <c r="E267" s="8" t="n"/>
      <c r="F267" s="8" t="n"/>
      <c r="I267" s="9">
        <f>IF(AND(D267&lt;&gt;"",E267&lt;&gt;""),ROUND((E267-D267)*1440,0),"")</f>
        <v/>
      </c>
      <c r="J267" s="9">
        <f>IF(AND(E267&lt;&gt;"",F267&lt;&gt;""),ROUND((F267-E267)*1440,0),"")</f>
        <v/>
      </c>
      <c r="K267" s="9">
        <f>IF(D267&lt;&gt;"",HOUR(D267),"")</f>
        <v/>
      </c>
    </row>
    <row r="268">
      <c r="A268" s="7" t="n"/>
      <c r="D268" s="8" t="n"/>
      <c r="E268" s="8" t="n"/>
      <c r="F268" s="8" t="n"/>
      <c r="I268" s="9">
        <f>IF(AND(D268&lt;&gt;"",E268&lt;&gt;""),ROUND((E268-D268)*1440,0),"")</f>
        <v/>
      </c>
      <c r="J268" s="9">
        <f>IF(AND(E268&lt;&gt;"",F268&lt;&gt;""),ROUND((F268-E268)*1440,0),"")</f>
        <v/>
      </c>
      <c r="K268" s="9">
        <f>IF(D268&lt;&gt;"",HOUR(D268),"")</f>
        <v/>
      </c>
    </row>
    <row r="269">
      <c r="A269" s="7" t="n"/>
      <c r="D269" s="8" t="n"/>
      <c r="E269" s="8" t="n"/>
      <c r="F269" s="8" t="n"/>
      <c r="I269" s="9">
        <f>IF(AND(D269&lt;&gt;"",E269&lt;&gt;""),ROUND((E269-D269)*1440,0),"")</f>
        <v/>
      </c>
      <c r="J269" s="9">
        <f>IF(AND(E269&lt;&gt;"",F269&lt;&gt;""),ROUND((F269-E269)*1440,0),"")</f>
        <v/>
      </c>
      <c r="K269" s="9">
        <f>IF(D269&lt;&gt;"",HOUR(D269),"")</f>
        <v/>
      </c>
    </row>
    <row r="270">
      <c r="A270" s="7" t="n"/>
      <c r="D270" s="8" t="n"/>
      <c r="E270" s="8" t="n"/>
      <c r="F270" s="8" t="n"/>
      <c r="I270" s="9">
        <f>IF(AND(D270&lt;&gt;"",E270&lt;&gt;""),ROUND((E270-D270)*1440,0),"")</f>
        <v/>
      </c>
      <c r="J270" s="9">
        <f>IF(AND(E270&lt;&gt;"",F270&lt;&gt;""),ROUND((F270-E270)*1440,0),"")</f>
        <v/>
      </c>
      <c r="K270" s="9">
        <f>IF(D270&lt;&gt;"",HOUR(D270),"")</f>
        <v/>
      </c>
    </row>
    <row r="271">
      <c r="A271" s="7" t="n"/>
      <c r="D271" s="8" t="n"/>
      <c r="E271" s="8" t="n"/>
      <c r="F271" s="8" t="n"/>
      <c r="I271" s="9">
        <f>IF(AND(D271&lt;&gt;"",E271&lt;&gt;""),ROUND((E271-D271)*1440,0),"")</f>
        <v/>
      </c>
      <c r="J271" s="9">
        <f>IF(AND(E271&lt;&gt;"",F271&lt;&gt;""),ROUND((F271-E271)*1440,0),"")</f>
        <v/>
      </c>
      <c r="K271" s="9">
        <f>IF(D271&lt;&gt;"",HOUR(D271),"")</f>
        <v/>
      </c>
    </row>
    <row r="272">
      <c r="A272" s="7" t="n"/>
      <c r="D272" s="8" t="n"/>
      <c r="E272" s="8" t="n"/>
      <c r="F272" s="8" t="n"/>
      <c r="I272" s="9">
        <f>IF(AND(D272&lt;&gt;"",E272&lt;&gt;""),ROUND((E272-D272)*1440,0),"")</f>
        <v/>
      </c>
      <c r="J272" s="9">
        <f>IF(AND(E272&lt;&gt;"",F272&lt;&gt;""),ROUND((F272-E272)*1440,0),"")</f>
        <v/>
      </c>
      <c r="K272" s="9">
        <f>IF(D272&lt;&gt;"",HOUR(D272),"")</f>
        <v/>
      </c>
    </row>
    <row r="273">
      <c r="A273" s="7" t="n"/>
      <c r="D273" s="8" t="n"/>
      <c r="E273" s="8" t="n"/>
      <c r="F273" s="8" t="n"/>
      <c r="I273" s="9">
        <f>IF(AND(D273&lt;&gt;"",E273&lt;&gt;""),ROUND((E273-D273)*1440,0),"")</f>
        <v/>
      </c>
      <c r="J273" s="9">
        <f>IF(AND(E273&lt;&gt;"",F273&lt;&gt;""),ROUND((F273-E273)*1440,0),"")</f>
        <v/>
      </c>
      <c r="K273" s="9">
        <f>IF(D273&lt;&gt;"",HOUR(D273),"")</f>
        <v/>
      </c>
    </row>
    <row r="274">
      <c r="A274" s="7" t="n"/>
      <c r="D274" s="8" t="n"/>
      <c r="E274" s="8" t="n"/>
      <c r="F274" s="8" t="n"/>
      <c r="I274" s="9">
        <f>IF(AND(D274&lt;&gt;"",E274&lt;&gt;""),ROUND((E274-D274)*1440,0),"")</f>
        <v/>
      </c>
      <c r="J274" s="9">
        <f>IF(AND(E274&lt;&gt;"",F274&lt;&gt;""),ROUND((F274-E274)*1440,0),"")</f>
        <v/>
      </c>
      <c r="K274" s="9">
        <f>IF(D274&lt;&gt;"",HOUR(D274),"")</f>
        <v/>
      </c>
    </row>
    <row r="275">
      <c r="A275" s="7" t="n"/>
      <c r="D275" s="8" t="n"/>
      <c r="E275" s="8" t="n"/>
      <c r="F275" s="8" t="n"/>
      <c r="I275" s="9">
        <f>IF(AND(D275&lt;&gt;"",E275&lt;&gt;""),ROUND((E275-D275)*1440,0),"")</f>
        <v/>
      </c>
      <c r="J275" s="9">
        <f>IF(AND(E275&lt;&gt;"",F275&lt;&gt;""),ROUND((F275-E275)*1440,0),"")</f>
        <v/>
      </c>
      <c r="K275" s="9">
        <f>IF(D275&lt;&gt;"",HOUR(D275),"")</f>
        <v/>
      </c>
    </row>
    <row r="276">
      <c r="A276" s="7" t="n"/>
      <c r="D276" s="8" t="n"/>
      <c r="E276" s="8" t="n"/>
      <c r="F276" s="8" t="n"/>
      <c r="I276" s="9">
        <f>IF(AND(D276&lt;&gt;"",E276&lt;&gt;""),ROUND((E276-D276)*1440,0),"")</f>
        <v/>
      </c>
      <c r="J276" s="9">
        <f>IF(AND(E276&lt;&gt;"",F276&lt;&gt;""),ROUND((F276-E276)*1440,0),"")</f>
        <v/>
      </c>
      <c r="K276" s="9">
        <f>IF(D276&lt;&gt;"",HOUR(D276),"")</f>
        <v/>
      </c>
    </row>
    <row r="277">
      <c r="A277" s="7" t="n"/>
      <c r="D277" s="8" t="n"/>
      <c r="E277" s="8" t="n"/>
      <c r="F277" s="8" t="n"/>
      <c r="I277" s="9">
        <f>IF(AND(D277&lt;&gt;"",E277&lt;&gt;""),ROUND((E277-D277)*1440,0),"")</f>
        <v/>
      </c>
      <c r="J277" s="9">
        <f>IF(AND(E277&lt;&gt;"",F277&lt;&gt;""),ROUND((F277-E277)*1440,0),"")</f>
        <v/>
      </c>
      <c r="K277" s="9">
        <f>IF(D277&lt;&gt;"",HOUR(D277),"")</f>
        <v/>
      </c>
    </row>
    <row r="278">
      <c r="A278" s="7" t="n"/>
      <c r="D278" s="8" t="n"/>
      <c r="E278" s="8" t="n"/>
      <c r="F278" s="8" t="n"/>
      <c r="I278" s="9">
        <f>IF(AND(D278&lt;&gt;"",E278&lt;&gt;""),ROUND((E278-D278)*1440,0),"")</f>
        <v/>
      </c>
      <c r="J278" s="9">
        <f>IF(AND(E278&lt;&gt;"",F278&lt;&gt;""),ROUND((F278-E278)*1440,0),"")</f>
        <v/>
      </c>
      <c r="K278" s="9">
        <f>IF(D278&lt;&gt;"",HOUR(D278),"")</f>
        <v/>
      </c>
    </row>
    <row r="279">
      <c r="A279" s="7" t="n"/>
      <c r="D279" s="8" t="n"/>
      <c r="E279" s="8" t="n"/>
      <c r="F279" s="8" t="n"/>
      <c r="I279" s="9">
        <f>IF(AND(D279&lt;&gt;"",E279&lt;&gt;""),ROUND((E279-D279)*1440,0),"")</f>
        <v/>
      </c>
      <c r="J279" s="9">
        <f>IF(AND(E279&lt;&gt;"",F279&lt;&gt;""),ROUND((F279-E279)*1440,0),"")</f>
        <v/>
      </c>
      <c r="K279" s="9">
        <f>IF(D279&lt;&gt;"",HOUR(D279),"")</f>
        <v/>
      </c>
    </row>
    <row r="280">
      <c r="A280" s="7" t="n"/>
      <c r="D280" s="8" t="n"/>
      <c r="E280" s="8" t="n"/>
      <c r="F280" s="8" t="n"/>
      <c r="I280" s="9">
        <f>IF(AND(D280&lt;&gt;"",E280&lt;&gt;""),ROUND((E280-D280)*1440,0),"")</f>
        <v/>
      </c>
      <c r="J280" s="9">
        <f>IF(AND(E280&lt;&gt;"",F280&lt;&gt;""),ROUND((F280-E280)*1440,0),"")</f>
        <v/>
      </c>
      <c r="K280" s="9">
        <f>IF(D280&lt;&gt;"",HOUR(D280),"")</f>
        <v/>
      </c>
    </row>
    <row r="281">
      <c r="A281" s="7" t="n"/>
      <c r="D281" s="8" t="n"/>
      <c r="E281" s="8" t="n"/>
      <c r="F281" s="8" t="n"/>
      <c r="I281" s="9">
        <f>IF(AND(D281&lt;&gt;"",E281&lt;&gt;""),ROUND((E281-D281)*1440,0),"")</f>
        <v/>
      </c>
      <c r="J281" s="9">
        <f>IF(AND(E281&lt;&gt;"",F281&lt;&gt;""),ROUND((F281-E281)*1440,0),"")</f>
        <v/>
      </c>
      <c r="K281" s="9">
        <f>IF(D281&lt;&gt;"",HOUR(D281),"")</f>
        <v/>
      </c>
    </row>
    <row r="282">
      <c r="A282" s="7" t="n"/>
      <c r="D282" s="8" t="n"/>
      <c r="E282" s="8" t="n"/>
      <c r="F282" s="8" t="n"/>
      <c r="I282" s="9">
        <f>IF(AND(D282&lt;&gt;"",E282&lt;&gt;""),ROUND((E282-D282)*1440,0),"")</f>
        <v/>
      </c>
      <c r="J282" s="9">
        <f>IF(AND(E282&lt;&gt;"",F282&lt;&gt;""),ROUND((F282-E282)*1440,0),"")</f>
        <v/>
      </c>
      <c r="K282" s="9">
        <f>IF(D282&lt;&gt;"",HOUR(D282),"")</f>
        <v/>
      </c>
    </row>
    <row r="283">
      <c r="A283" s="7" t="n"/>
      <c r="D283" s="8" t="n"/>
      <c r="E283" s="8" t="n"/>
      <c r="F283" s="8" t="n"/>
      <c r="I283" s="9">
        <f>IF(AND(D283&lt;&gt;"",E283&lt;&gt;""),ROUND((E283-D283)*1440,0),"")</f>
        <v/>
      </c>
      <c r="J283" s="9">
        <f>IF(AND(E283&lt;&gt;"",F283&lt;&gt;""),ROUND((F283-E283)*1440,0),"")</f>
        <v/>
      </c>
      <c r="K283" s="9">
        <f>IF(D283&lt;&gt;"",HOUR(D283),"")</f>
        <v/>
      </c>
    </row>
    <row r="284">
      <c r="A284" s="7" t="n"/>
      <c r="D284" s="8" t="n"/>
      <c r="E284" s="8" t="n"/>
      <c r="F284" s="8" t="n"/>
      <c r="I284" s="9">
        <f>IF(AND(D284&lt;&gt;"",E284&lt;&gt;""),ROUND((E284-D284)*1440,0),"")</f>
        <v/>
      </c>
      <c r="J284" s="9">
        <f>IF(AND(E284&lt;&gt;"",F284&lt;&gt;""),ROUND((F284-E284)*1440,0),"")</f>
        <v/>
      </c>
      <c r="K284" s="9">
        <f>IF(D284&lt;&gt;"",HOUR(D284),"")</f>
        <v/>
      </c>
    </row>
    <row r="285">
      <c r="A285" s="7" t="n"/>
      <c r="D285" s="8" t="n"/>
      <c r="E285" s="8" t="n"/>
      <c r="F285" s="8" t="n"/>
      <c r="I285" s="9">
        <f>IF(AND(D285&lt;&gt;"",E285&lt;&gt;""),ROUND((E285-D285)*1440,0),"")</f>
        <v/>
      </c>
      <c r="J285" s="9">
        <f>IF(AND(E285&lt;&gt;"",F285&lt;&gt;""),ROUND((F285-E285)*1440,0),"")</f>
        <v/>
      </c>
      <c r="K285" s="9">
        <f>IF(D285&lt;&gt;"",HOUR(D285),"")</f>
        <v/>
      </c>
    </row>
    <row r="286">
      <c r="A286" s="7" t="n"/>
      <c r="D286" s="8" t="n"/>
      <c r="E286" s="8" t="n"/>
      <c r="F286" s="8" t="n"/>
      <c r="I286" s="9">
        <f>IF(AND(D286&lt;&gt;"",E286&lt;&gt;""),ROUND((E286-D286)*1440,0),"")</f>
        <v/>
      </c>
      <c r="J286" s="9">
        <f>IF(AND(E286&lt;&gt;"",F286&lt;&gt;""),ROUND((F286-E286)*1440,0),"")</f>
        <v/>
      </c>
      <c r="K286" s="9">
        <f>IF(D286&lt;&gt;"",HOUR(D286),"")</f>
        <v/>
      </c>
    </row>
    <row r="287">
      <c r="A287" s="7" t="n"/>
      <c r="D287" s="8" t="n"/>
      <c r="E287" s="8" t="n"/>
      <c r="F287" s="8" t="n"/>
      <c r="I287" s="9">
        <f>IF(AND(D287&lt;&gt;"",E287&lt;&gt;""),ROUND((E287-D287)*1440,0),"")</f>
        <v/>
      </c>
      <c r="J287" s="9">
        <f>IF(AND(E287&lt;&gt;"",F287&lt;&gt;""),ROUND((F287-E287)*1440,0),"")</f>
        <v/>
      </c>
      <c r="K287" s="9">
        <f>IF(D287&lt;&gt;"",HOUR(D287),"")</f>
        <v/>
      </c>
    </row>
    <row r="288">
      <c r="A288" s="7" t="n"/>
      <c r="D288" s="8" t="n"/>
      <c r="E288" s="8" t="n"/>
      <c r="F288" s="8" t="n"/>
      <c r="I288" s="9">
        <f>IF(AND(D288&lt;&gt;"",E288&lt;&gt;""),ROUND((E288-D288)*1440,0),"")</f>
        <v/>
      </c>
      <c r="J288" s="9">
        <f>IF(AND(E288&lt;&gt;"",F288&lt;&gt;""),ROUND((F288-E288)*1440,0),"")</f>
        <v/>
      </c>
      <c r="K288" s="9">
        <f>IF(D288&lt;&gt;"",HOUR(D288),"")</f>
        <v/>
      </c>
    </row>
    <row r="289">
      <c r="A289" s="7" t="n"/>
      <c r="D289" s="8" t="n"/>
      <c r="E289" s="8" t="n"/>
      <c r="F289" s="8" t="n"/>
      <c r="I289" s="9">
        <f>IF(AND(D289&lt;&gt;"",E289&lt;&gt;""),ROUND((E289-D289)*1440,0),"")</f>
        <v/>
      </c>
      <c r="J289" s="9">
        <f>IF(AND(E289&lt;&gt;"",F289&lt;&gt;""),ROUND((F289-E289)*1440,0),"")</f>
        <v/>
      </c>
      <c r="K289" s="9">
        <f>IF(D289&lt;&gt;"",HOUR(D289),"")</f>
        <v/>
      </c>
    </row>
    <row r="290">
      <c r="A290" s="7" t="n"/>
      <c r="D290" s="8" t="n"/>
      <c r="E290" s="8" t="n"/>
      <c r="F290" s="8" t="n"/>
      <c r="I290" s="9">
        <f>IF(AND(D290&lt;&gt;"",E290&lt;&gt;""),ROUND((E290-D290)*1440,0),"")</f>
        <v/>
      </c>
      <c r="J290" s="9">
        <f>IF(AND(E290&lt;&gt;"",F290&lt;&gt;""),ROUND((F290-E290)*1440,0),"")</f>
        <v/>
      </c>
      <c r="K290" s="9">
        <f>IF(D290&lt;&gt;"",HOUR(D290),"")</f>
        <v/>
      </c>
    </row>
    <row r="291">
      <c r="A291" s="7" t="n"/>
      <c r="D291" s="8" t="n"/>
      <c r="E291" s="8" t="n"/>
      <c r="F291" s="8" t="n"/>
      <c r="I291" s="9">
        <f>IF(AND(D291&lt;&gt;"",E291&lt;&gt;""),ROUND((E291-D291)*1440,0),"")</f>
        <v/>
      </c>
      <c r="J291" s="9">
        <f>IF(AND(E291&lt;&gt;"",F291&lt;&gt;""),ROUND((F291-E291)*1440,0),"")</f>
        <v/>
      </c>
      <c r="K291" s="9">
        <f>IF(D291&lt;&gt;"",HOUR(D291),"")</f>
        <v/>
      </c>
    </row>
    <row r="292">
      <c r="A292" s="7" t="n"/>
      <c r="D292" s="8" t="n"/>
      <c r="E292" s="8" t="n"/>
      <c r="F292" s="8" t="n"/>
      <c r="I292" s="9">
        <f>IF(AND(D292&lt;&gt;"",E292&lt;&gt;""),ROUND((E292-D292)*1440,0),"")</f>
        <v/>
      </c>
      <c r="J292" s="9">
        <f>IF(AND(E292&lt;&gt;"",F292&lt;&gt;""),ROUND((F292-E292)*1440,0),"")</f>
        <v/>
      </c>
      <c r="K292" s="9">
        <f>IF(D292&lt;&gt;"",HOUR(D292),"")</f>
        <v/>
      </c>
    </row>
    <row r="293">
      <c r="A293" s="7" t="n"/>
      <c r="D293" s="8" t="n"/>
      <c r="E293" s="8" t="n"/>
      <c r="F293" s="8" t="n"/>
      <c r="I293" s="9">
        <f>IF(AND(D293&lt;&gt;"",E293&lt;&gt;""),ROUND((E293-D293)*1440,0),"")</f>
        <v/>
      </c>
      <c r="J293" s="9">
        <f>IF(AND(E293&lt;&gt;"",F293&lt;&gt;""),ROUND((F293-E293)*1440,0),"")</f>
        <v/>
      </c>
      <c r="K293" s="9">
        <f>IF(D293&lt;&gt;"",HOUR(D293),"")</f>
        <v/>
      </c>
    </row>
    <row r="294">
      <c r="A294" s="7" t="n"/>
      <c r="D294" s="8" t="n"/>
      <c r="E294" s="8" t="n"/>
      <c r="F294" s="8" t="n"/>
      <c r="I294" s="9">
        <f>IF(AND(D294&lt;&gt;"",E294&lt;&gt;""),ROUND((E294-D294)*1440,0),"")</f>
        <v/>
      </c>
      <c r="J294" s="9">
        <f>IF(AND(E294&lt;&gt;"",F294&lt;&gt;""),ROUND((F294-E294)*1440,0),"")</f>
        <v/>
      </c>
      <c r="K294" s="9">
        <f>IF(D294&lt;&gt;"",HOUR(D294),"")</f>
        <v/>
      </c>
    </row>
    <row r="295">
      <c r="A295" s="7" t="n"/>
      <c r="D295" s="8" t="n"/>
      <c r="E295" s="8" t="n"/>
      <c r="F295" s="8" t="n"/>
      <c r="I295" s="9">
        <f>IF(AND(D295&lt;&gt;"",E295&lt;&gt;""),ROUND((E295-D295)*1440,0),"")</f>
        <v/>
      </c>
      <c r="J295" s="9">
        <f>IF(AND(E295&lt;&gt;"",F295&lt;&gt;""),ROUND((F295-E295)*1440,0),"")</f>
        <v/>
      </c>
      <c r="K295" s="9">
        <f>IF(D295&lt;&gt;"",HOUR(D295),"")</f>
        <v/>
      </c>
    </row>
    <row r="296">
      <c r="A296" s="7" t="n"/>
      <c r="D296" s="8" t="n"/>
      <c r="E296" s="8" t="n"/>
      <c r="F296" s="8" t="n"/>
      <c r="I296" s="9">
        <f>IF(AND(D296&lt;&gt;"",E296&lt;&gt;""),ROUND((E296-D296)*1440,0),"")</f>
        <v/>
      </c>
      <c r="J296" s="9">
        <f>IF(AND(E296&lt;&gt;"",F296&lt;&gt;""),ROUND((F296-E296)*1440,0),"")</f>
        <v/>
      </c>
      <c r="K296" s="9">
        <f>IF(D296&lt;&gt;"",HOUR(D296),"")</f>
        <v/>
      </c>
    </row>
    <row r="297">
      <c r="A297" s="7" t="n"/>
      <c r="D297" s="8" t="n"/>
      <c r="E297" s="8" t="n"/>
      <c r="F297" s="8" t="n"/>
      <c r="I297" s="9">
        <f>IF(AND(D297&lt;&gt;"",E297&lt;&gt;""),ROUND((E297-D297)*1440,0),"")</f>
        <v/>
      </c>
      <c r="J297" s="9">
        <f>IF(AND(E297&lt;&gt;"",F297&lt;&gt;""),ROUND((F297-E297)*1440,0),"")</f>
        <v/>
      </c>
      <c r="K297" s="9">
        <f>IF(D297&lt;&gt;"",HOUR(D297),"")</f>
        <v/>
      </c>
    </row>
    <row r="298">
      <c r="A298" s="7" t="n"/>
      <c r="D298" s="8" t="n"/>
      <c r="E298" s="8" t="n"/>
      <c r="F298" s="8" t="n"/>
      <c r="I298" s="9">
        <f>IF(AND(D298&lt;&gt;"",E298&lt;&gt;""),ROUND((E298-D298)*1440,0),"")</f>
        <v/>
      </c>
      <c r="J298" s="9">
        <f>IF(AND(E298&lt;&gt;"",F298&lt;&gt;""),ROUND((F298-E298)*1440,0),"")</f>
        <v/>
      </c>
      <c r="K298" s="9">
        <f>IF(D298&lt;&gt;"",HOUR(D298),"")</f>
        <v/>
      </c>
    </row>
    <row r="299">
      <c r="A299" s="7" t="n"/>
      <c r="D299" s="8" t="n"/>
      <c r="E299" s="8" t="n"/>
      <c r="F299" s="8" t="n"/>
      <c r="I299" s="9">
        <f>IF(AND(D299&lt;&gt;"",E299&lt;&gt;""),ROUND((E299-D299)*1440,0),"")</f>
        <v/>
      </c>
      <c r="J299" s="9">
        <f>IF(AND(E299&lt;&gt;"",F299&lt;&gt;""),ROUND((F299-E299)*1440,0),"")</f>
        <v/>
      </c>
      <c r="K299" s="9">
        <f>IF(D299&lt;&gt;"",HOUR(D299),"")</f>
        <v/>
      </c>
    </row>
    <row r="300">
      <c r="A300" s="7" t="n"/>
      <c r="D300" s="8" t="n"/>
      <c r="E300" s="8" t="n"/>
      <c r="F300" s="8" t="n"/>
      <c r="I300" s="9">
        <f>IF(AND(D300&lt;&gt;"",E300&lt;&gt;""),ROUND((E300-D300)*1440,0),"")</f>
        <v/>
      </c>
      <c r="J300" s="9">
        <f>IF(AND(E300&lt;&gt;"",F300&lt;&gt;""),ROUND((F300-E300)*1440,0),"")</f>
        <v/>
      </c>
      <c r="K300" s="9">
        <f>IF(D300&lt;&gt;"",HOUR(D300),"")</f>
        <v/>
      </c>
    </row>
    <row r="301">
      <c r="A301" s="7" t="n"/>
      <c r="D301" s="8" t="n"/>
      <c r="E301" s="8" t="n"/>
      <c r="F301" s="8" t="n"/>
      <c r="I301" s="9">
        <f>IF(AND(D301&lt;&gt;"",E301&lt;&gt;""),ROUND((E301-D301)*1440,0),"")</f>
        <v/>
      </c>
      <c r="J301" s="9">
        <f>IF(AND(E301&lt;&gt;"",F301&lt;&gt;""),ROUND((F301-E301)*1440,0),"")</f>
        <v/>
      </c>
      <c r="K301" s="9">
        <f>IF(D301&lt;&gt;"",HOUR(D301),"")</f>
        <v/>
      </c>
    </row>
    <row r="302">
      <c r="A302" s="7" t="n"/>
      <c r="D302" s="8" t="n"/>
      <c r="E302" s="8" t="n"/>
      <c r="F302" s="8" t="n"/>
      <c r="I302" s="9">
        <f>IF(AND(D302&lt;&gt;"",E302&lt;&gt;""),ROUND((E302-D302)*1440,0),"")</f>
        <v/>
      </c>
      <c r="J302" s="9">
        <f>IF(AND(E302&lt;&gt;"",F302&lt;&gt;""),ROUND((F302-E302)*1440,0),"")</f>
        <v/>
      </c>
      <c r="K302" s="9">
        <f>IF(D302&lt;&gt;"",HOUR(D302),"")</f>
        <v/>
      </c>
    </row>
    <row r="303">
      <c r="A303" s="7" t="n"/>
      <c r="D303" s="8" t="n"/>
      <c r="E303" s="8" t="n"/>
      <c r="F303" s="8" t="n"/>
      <c r="I303" s="9">
        <f>IF(AND(D303&lt;&gt;"",E303&lt;&gt;""),ROUND((E303-D303)*1440,0),"")</f>
        <v/>
      </c>
      <c r="J303" s="9">
        <f>IF(AND(E303&lt;&gt;"",F303&lt;&gt;""),ROUND((F303-E303)*1440,0),"")</f>
        <v/>
      </c>
      <c r="K303" s="9">
        <f>IF(D303&lt;&gt;"",HOUR(D303),"")</f>
        <v/>
      </c>
    </row>
    <row r="304">
      <c r="A304" s="7" t="n"/>
      <c r="D304" s="8" t="n"/>
      <c r="E304" s="8" t="n"/>
      <c r="F304" s="8" t="n"/>
      <c r="I304" s="9">
        <f>IF(AND(D304&lt;&gt;"",E304&lt;&gt;""),ROUND((E304-D304)*1440,0),"")</f>
        <v/>
      </c>
      <c r="J304" s="9">
        <f>IF(AND(E304&lt;&gt;"",F304&lt;&gt;""),ROUND((F304-E304)*1440,0),"")</f>
        <v/>
      </c>
      <c r="K304" s="9">
        <f>IF(D304&lt;&gt;"",HOUR(D304),"")</f>
        <v/>
      </c>
    </row>
    <row r="305">
      <c r="A305" s="7" t="n"/>
      <c r="D305" s="8" t="n"/>
      <c r="E305" s="8" t="n"/>
      <c r="F305" s="8" t="n"/>
      <c r="I305" s="9">
        <f>IF(AND(D305&lt;&gt;"",E305&lt;&gt;""),ROUND((E305-D305)*1440,0),"")</f>
        <v/>
      </c>
      <c r="J305" s="9">
        <f>IF(AND(E305&lt;&gt;"",F305&lt;&gt;""),ROUND((F305-E305)*1440,0),"")</f>
        <v/>
      </c>
      <c r="K305" s="9">
        <f>IF(D305&lt;&gt;"",HOUR(D305),"")</f>
        <v/>
      </c>
    </row>
    <row r="306">
      <c r="A306" s="7" t="n"/>
      <c r="D306" s="8" t="n"/>
      <c r="E306" s="8" t="n"/>
      <c r="F306" s="8" t="n"/>
      <c r="I306" s="9">
        <f>IF(AND(D306&lt;&gt;"",E306&lt;&gt;""),ROUND((E306-D306)*1440,0),"")</f>
        <v/>
      </c>
      <c r="J306" s="9">
        <f>IF(AND(E306&lt;&gt;"",F306&lt;&gt;""),ROUND((F306-E306)*1440,0),"")</f>
        <v/>
      </c>
      <c r="K306" s="9">
        <f>IF(D306&lt;&gt;"",HOUR(D306),"")</f>
        <v/>
      </c>
    </row>
    <row r="307">
      <c r="A307" s="7" t="n"/>
      <c r="D307" s="8" t="n"/>
      <c r="E307" s="8" t="n"/>
      <c r="F307" s="8" t="n"/>
      <c r="I307" s="9">
        <f>IF(AND(D307&lt;&gt;"",E307&lt;&gt;""),ROUND((E307-D307)*1440,0),"")</f>
        <v/>
      </c>
      <c r="J307" s="9">
        <f>IF(AND(E307&lt;&gt;"",F307&lt;&gt;""),ROUND((F307-E307)*1440,0),"")</f>
        <v/>
      </c>
      <c r="K307" s="9">
        <f>IF(D307&lt;&gt;"",HOUR(D307),"")</f>
        <v/>
      </c>
    </row>
    <row r="308">
      <c r="A308" s="7" t="n"/>
      <c r="D308" s="8" t="n"/>
      <c r="E308" s="8" t="n"/>
      <c r="F308" s="8" t="n"/>
      <c r="I308" s="9">
        <f>IF(AND(D308&lt;&gt;"",E308&lt;&gt;""),ROUND((E308-D308)*1440,0),"")</f>
        <v/>
      </c>
      <c r="J308" s="9">
        <f>IF(AND(E308&lt;&gt;"",F308&lt;&gt;""),ROUND((F308-E308)*1440,0),"")</f>
        <v/>
      </c>
      <c r="K308" s="9">
        <f>IF(D308&lt;&gt;"",HOUR(D308),"")</f>
        <v/>
      </c>
    </row>
    <row r="309">
      <c r="A309" s="7" t="n"/>
      <c r="D309" s="8" t="n"/>
      <c r="E309" s="8" t="n"/>
      <c r="F309" s="8" t="n"/>
      <c r="I309" s="9">
        <f>IF(AND(D309&lt;&gt;"",E309&lt;&gt;""),ROUND((E309-D309)*1440,0),"")</f>
        <v/>
      </c>
      <c r="J309" s="9">
        <f>IF(AND(E309&lt;&gt;"",F309&lt;&gt;""),ROUND((F309-E309)*1440,0),"")</f>
        <v/>
      </c>
      <c r="K309" s="9">
        <f>IF(D309&lt;&gt;"",HOUR(D309),"")</f>
        <v/>
      </c>
    </row>
    <row r="310">
      <c r="A310" s="7" t="n"/>
      <c r="D310" s="8" t="n"/>
      <c r="E310" s="8" t="n"/>
      <c r="F310" s="8" t="n"/>
      <c r="I310" s="9">
        <f>IF(AND(D310&lt;&gt;"",E310&lt;&gt;""),ROUND((E310-D310)*1440,0),"")</f>
        <v/>
      </c>
      <c r="J310" s="9">
        <f>IF(AND(E310&lt;&gt;"",F310&lt;&gt;""),ROUND((F310-E310)*1440,0),"")</f>
        <v/>
      </c>
      <c r="K310" s="9">
        <f>IF(D310&lt;&gt;"",HOUR(D310),"")</f>
        <v/>
      </c>
    </row>
    <row r="311">
      <c r="A311" s="7" t="n"/>
      <c r="D311" s="8" t="n"/>
      <c r="E311" s="8" t="n"/>
      <c r="F311" s="8" t="n"/>
      <c r="I311" s="9">
        <f>IF(AND(D311&lt;&gt;"",E311&lt;&gt;""),ROUND((E311-D311)*1440,0),"")</f>
        <v/>
      </c>
      <c r="J311" s="9">
        <f>IF(AND(E311&lt;&gt;"",F311&lt;&gt;""),ROUND((F311-E311)*1440,0),"")</f>
        <v/>
      </c>
      <c r="K311" s="9">
        <f>IF(D311&lt;&gt;"",HOUR(D311),"")</f>
        <v/>
      </c>
    </row>
    <row r="312">
      <c r="A312" s="7" t="n"/>
      <c r="D312" s="8" t="n"/>
      <c r="E312" s="8" t="n"/>
      <c r="F312" s="8" t="n"/>
      <c r="I312" s="9">
        <f>IF(AND(D312&lt;&gt;"",E312&lt;&gt;""),ROUND((E312-D312)*1440,0),"")</f>
        <v/>
      </c>
      <c r="J312" s="9">
        <f>IF(AND(E312&lt;&gt;"",F312&lt;&gt;""),ROUND((F312-E312)*1440,0),"")</f>
        <v/>
      </c>
      <c r="K312" s="9">
        <f>IF(D312&lt;&gt;"",HOUR(D312),"")</f>
        <v/>
      </c>
    </row>
    <row r="313">
      <c r="A313" s="7" t="n"/>
      <c r="D313" s="8" t="n"/>
      <c r="E313" s="8" t="n"/>
      <c r="F313" s="8" t="n"/>
      <c r="I313" s="9">
        <f>IF(AND(D313&lt;&gt;"",E313&lt;&gt;""),ROUND((E313-D313)*1440,0),"")</f>
        <v/>
      </c>
      <c r="J313" s="9">
        <f>IF(AND(E313&lt;&gt;"",F313&lt;&gt;""),ROUND((F313-E313)*1440,0),"")</f>
        <v/>
      </c>
      <c r="K313" s="9">
        <f>IF(D313&lt;&gt;"",HOUR(D313),"")</f>
        <v/>
      </c>
    </row>
    <row r="314">
      <c r="A314" s="7" t="n"/>
      <c r="D314" s="8" t="n"/>
      <c r="E314" s="8" t="n"/>
      <c r="F314" s="8" t="n"/>
      <c r="I314" s="9">
        <f>IF(AND(D314&lt;&gt;"",E314&lt;&gt;""),ROUND((E314-D314)*1440,0),"")</f>
        <v/>
      </c>
      <c r="J314" s="9">
        <f>IF(AND(E314&lt;&gt;"",F314&lt;&gt;""),ROUND((F314-E314)*1440,0),"")</f>
        <v/>
      </c>
      <c r="K314" s="9">
        <f>IF(D314&lt;&gt;"",HOUR(D314),"")</f>
        <v/>
      </c>
    </row>
    <row r="315">
      <c r="A315" s="7" t="n"/>
      <c r="D315" s="8" t="n"/>
      <c r="E315" s="8" t="n"/>
      <c r="F315" s="8" t="n"/>
      <c r="I315" s="9">
        <f>IF(AND(D315&lt;&gt;"",E315&lt;&gt;""),ROUND((E315-D315)*1440,0),"")</f>
        <v/>
      </c>
      <c r="J315" s="9">
        <f>IF(AND(E315&lt;&gt;"",F315&lt;&gt;""),ROUND((F315-E315)*1440,0),"")</f>
        <v/>
      </c>
      <c r="K315" s="9">
        <f>IF(D315&lt;&gt;"",HOUR(D315),"")</f>
        <v/>
      </c>
    </row>
    <row r="316">
      <c r="A316" s="7" t="n"/>
      <c r="D316" s="8" t="n"/>
      <c r="E316" s="8" t="n"/>
      <c r="F316" s="8" t="n"/>
      <c r="I316" s="9">
        <f>IF(AND(D316&lt;&gt;"",E316&lt;&gt;""),ROUND((E316-D316)*1440,0),"")</f>
        <v/>
      </c>
      <c r="J316" s="9">
        <f>IF(AND(E316&lt;&gt;"",F316&lt;&gt;""),ROUND((F316-E316)*1440,0),"")</f>
        <v/>
      </c>
      <c r="K316" s="9">
        <f>IF(D316&lt;&gt;"",HOUR(D316),"")</f>
        <v/>
      </c>
    </row>
    <row r="317">
      <c r="A317" s="7" t="n"/>
      <c r="D317" s="8" t="n"/>
      <c r="E317" s="8" t="n"/>
      <c r="F317" s="8" t="n"/>
      <c r="I317" s="9">
        <f>IF(AND(D317&lt;&gt;"",E317&lt;&gt;""),ROUND((E317-D317)*1440,0),"")</f>
        <v/>
      </c>
      <c r="J317" s="9">
        <f>IF(AND(E317&lt;&gt;"",F317&lt;&gt;""),ROUND((F317-E317)*1440,0),"")</f>
        <v/>
      </c>
      <c r="K317" s="9">
        <f>IF(D317&lt;&gt;"",HOUR(D317),"")</f>
        <v/>
      </c>
    </row>
    <row r="318">
      <c r="A318" s="7" t="n"/>
      <c r="D318" s="8" t="n"/>
      <c r="E318" s="8" t="n"/>
      <c r="F318" s="8" t="n"/>
      <c r="I318" s="9">
        <f>IF(AND(D318&lt;&gt;"",E318&lt;&gt;""),ROUND((E318-D318)*1440,0),"")</f>
        <v/>
      </c>
      <c r="J318" s="9">
        <f>IF(AND(E318&lt;&gt;"",F318&lt;&gt;""),ROUND((F318-E318)*1440,0),"")</f>
        <v/>
      </c>
      <c r="K318" s="9">
        <f>IF(D318&lt;&gt;"",HOUR(D318),"")</f>
        <v/>
      </c>
    </row>
    <row r="319">
      <c r="A319" s="7" t="n"/>
      <c r="D319" s="8" t="n"/>
      <c r="E319" s="8" t="n"/>
      <c r="F319" s="8" t="n"/>
      <c r="I319" s="9">
        <f>IF(AND(D319&lt;&gt;"",E319&lt;&gt;""),ROUND((E319-D319)*1440,0),"")</f>
        <v/>
      </c>
      <c r="J319" s="9">
        <f>IF(AND(E319&lt;&gt;"",F319&lt;&gt;""),ROUND((F319-E319)*1440,0),"")</f>
        <v/>
      </c>
      <c r="K319" s="9">
        <f>IF(D319&lt;&gt;"",HOUR(D319),"")</f>
        <v/>
      </c>
    </row>
    <row r="320">
      <c r="A320" s="7" t="n"/>
      <c r="D320" s="8" t="n"/>
      <c r="E320" s="8" t="n"/>
      <c r="F320" s="8" t="n"/>
      <c r="I320" s="9">
        <f>IF(AND(D320&lt;&gt;"",E320&lt;&gt;""),ROUND((E320-D320)*1440,0),"")</f>
        <v/>
      </c>
      <c r="J320" s="9">
        <f>IF(AND(E320&lt;&gt;"",F320&lt;&gt;""),ROUND((F320-E320)*1440,0),"")</f>
        <v/>
      </c>
      <c r="K320" s="9">
        <f>IF(D320&lt;&gt;"",HOUR(D320),"")</f>
        <v/>
      </c>
    </row>
    <row r="321">
      <c r="A321" s="7" t="n"/>
      <c r="D321" s="8" t="n"/>
      <c r="E321" s="8" t="n"/>
      <c r="F321" s="8" t="n"/>
      <c r="I321" s="9">
        <f>IF(AND(D321&lt;&gt;"",E321&lt;&gt;""),ROUND((E321-D321)*1440,0),"")</f>
        <v/>
      </c>
      <c r="J321" s="9">
        <f>IF(AND(E321&lt;&gt;"",F321&lt;&gt;""),ROUND((F321-E321)*1440,0),"")</f>
        <v/>
      </c>
      <c r="K321" s="9">
        <f>IF(D321&lt;&gt;"",HOUR(D321),"")</f>
        <v/>
      </c>
    </row>
    <row r="322">
      <c r="A322" s="7" t="n"/>
      <c r="D322" s="8" t="n"/>
      <c r="E322" s="8" t="n"/>
      <c r="F322" s="8" t="n"/>
      <c r="I322" s="9">
        <f>IF(AND(D322&lt;&gt;"",E322&lt;&gt;""),ROUND((E322-D322)*1440,0),"")</f>
        <v/>
      </c>
      <c r="J322" s="9">
        <f>IF(AND(E322&lt;&gt;"",F322&lt;&gt;""),ROUND((F322-E322)*1440,0),"")</f>
        <v/>
      </c>
      <c r="K322" s="9">
        <f>IF(D322&lt;&gt;"",HOUR(D322),"")</f>
        <v/>
      </c>
    </row>
    <row r="323">
      <c r="A323" s="7" t="n"/>
      <c r="D323" s="8" t="n"/>
      <c r="E323" s="8" t="n"/>
      <c r="F323" s="8" t="n"/>
      <c r="I323" s="9">
        <f>IF(AND(D323&lt;&gt;"",E323&lt;&gt;""),ROUND((E323-D323)*1440,0),"")</f>
        <v/>
      </c>
      <c r="J323" s="9">
        <f>IF(AND(E323&lt;&gt;"",F323&lt;&gt;""),ROUND((F323-E323)*1440,0),"")</f>
        <v/>
      </c>
      <c r="K323" s="9">
        <f>IF(D323&lt;&gt;"",HOUR(D323),"")</f>
        <v/>
      </c>
    </row>
    <row r="324">
      <c r="A324" s="7" t="n"/>
      <c r="D324" s="8" t="n"/>
      <c r="E324" s="8" t="n"/>
      <c r="F324" s="8" t="n"/>
      <c r="I324" s="9">
        <f>IF(AND(D324&lt;&gt;"",E324&lt;&gt;""),ROUND((E324-D324)*1440,0),"")</f>
        <v/>
      </c>
      <c r="J324" s="9">
        <f>IF(AND(E324&lt;&gt;"",F324&lt;&gt;""),ROUND((F324-E324)*1440,0),"")</f>
        <v/>
      </c>
      <c r="K324" s="9">
        <f>IF(D324&lt;&gt;"",HOUR(D324),"")</f>
        <v/>
      </c>
    </row>
    <row r="325">
      <c r="A325" s="7" t="n"/>
      <c r="D325" s="8" t="n"/>
      <c r="E325" s="8" t="n"/>
      <c r="F325" s="8" t="n"/>
      <c r="I325" s="9">
        <f>IF(AND(D325&lt;&gt;"",E325&lt;&gt;""),ROUND((E325-D325)*1440,0),"")</f>
        <v/>
      </c>
      <c r="J325" s="9">
        <f>IF(AND(E325&lt;&gt;"",F325&lt;&gt;""),ROUND((F325-E325)*1440,0),"")</f>
        <v/>
      </c>
      <c r="K325" s="9">
        <f>IF(D325&lt;&gt;"",HOUR(D325),"")</f>
        <v/>
      </c>
    </row>
    <row r="326">
      <c r="A326" s="7" t="n"/>
      <c r="D326" s="8" t="n"/>
      <c r="E326" s="8" t="n"/>
      <c r="F326" s="8" t="n"/>
      <c r="I326" s="9">
        <f>IF(AND(D326&lt;&gt;"",E326&lt;&gt;""),ROUND((E326-D326)*1440,0),"")</f>
        <v/>
      </c>
      <c r="J326" s="9">
        <f>IF(AND(E326&lt;&gt;"",F326&lt;&gt;""),ROUND((F326-E326)*1440,0),"")</f>
        <v/>
      </c>
      <c r="K326" s="9">
        <f>IF(D326&lt;&gt;"",HOUR(D326),"")</f>
        <v/>
      </c>
    </row>
    <row r="327">
      <c r="A327" s="7" t="n"/>
      <c r="D327" s="8" t="n"/>
      <c r="E327" s="8" t="n"/>
      <c r="F327" s="8" t="n"/>
      <c r="I327" s="9">
        <f>IF(AND(D327&lt;&gt;"",E327&lt;&gt;""),ROUND((E327-D327)*1440,0),"")</f>
        <v/>
      </c>
      <c r="J327" s="9">
        <f>IF(AND(E327&lt;&gt;"",F327&lt;&gt;""),ROUND((F327-E327)*1440,0),"")</f>
        <v/>
      </c>
      <c r="K327" s="9">
        <f>IF(D327&lt;&gt;"",HOUR(D327),"")</f>
        <v/>
      </c>
    </row>
    <row r="328">
      <c r="A328" s="7" t="n"/>
      <c r="D328" s="8" t="n"/>
      <c r="E328" s="8" t="n"/>
      <c r="F328" s="8" t="n"/>
      <c r="I328" s="9">
        <f>IF(AND(D328&lt;&gt;"",E328&lt;&gt;""),ROUND((E328-D328)*1440,0),"")</f>
        <v/>
      </c>
      <c r="J328" s="9">
        <f>IF(AND(E328&lt;&gt;"",F328&lt;&gt;""),ROUND((F328-E328)*1440,0),"")</f>
        <v/>
      </c>
      <c r="K328" s="9">
        <f>IF(D328&lt;&gt;"",HOUR(D328),"")</f>
        <v/>
      </c>
    </row>
    <row r="329">
      <c r="A329" s="7" t="n"/>
      <c r="D329" s="8" t="n"/>
      <c r="E329" s="8" t="n"/>
      <c r="F329" s="8" t="n"/>
      <c r="I329" s="9">
        <f>IF(AND(D329&lt;&gt;"",E329&lt;&gt;""),ROUND((E329-D329)*1440,0),"")</f>
        <v/>
      </c>
      <c r="J329" s="9">
        <f>IF(AND(E329&lt;&gt;"",F329&lt;&gt;""),ROUND((F329-E329)*1440,0),"")</f>
        <v/>
      </c>
      <c r="K329" s="9">
        <f>IF(D329&lt;&gt;"",HOUR(D329),"")</f>
        <v/>
      </c>
    </row>
    <row r="330">
      <c r="A330" s="7" t="n"/>
      <c r="D330" s="8" t="n"/>
      <c r="E330" s="8" t="n"/>
      <c r="F330" s="8" t="n"/>
      <c r="I330" s="9">
        <f>IF(AND(D330&lt;&gt;"",E330&lt;&gt;""),ROUND((E330-D330)*1440,0),"")</f>
        <v/>
      </c>
      <c r="J330" s="9">
        <f>IF(AND(E330&lt;&gt;"",F330&lt;&gt;""),ROUND((F330-E330)*1440,0),"")</f>
        <v/>
      </c>
      <c r="K330" s="9">
        <f>IF(D330&lt;&gt;"",HOUR(D330),"")</f>
        <v/>
      </c>
    </row>
    <row r="331">
      <c r="A331" s="7" t="n"/>
      <c r="D331" s="8" t="n"/>
      <c r="E331" s="8" t="n"/>
      <c r="F331" s="8" t="n"/>
      <c r="I331" s="9">
        <f>IF(AND(D331&lt;&gt;"",E331&lt;&gt;""),ROUND((E331-D331)*1440,0),"")</f>
        <v/>
      </c>
      <c r="J331" s="9">
        <f>IF(AND(E331&lt;&gt;"",F331&lt;&gt;""),ROUND((F331-E331)*1440,0),"")</f>
        <v/>
      </c>
      <c r="K331" s="9">
        <f>IF(D331&lt;&gt;"",HOUR(D331),"")</f>
        <v/>
      </c>
    </row>
    <row r="332">
      <c r="A332" s="7" t="n"/>
      <c r="D332" s="8" t="n"/>
      <c r="E332" s="8" t="n"/>
      <c r="F332" s="8" t="n"/>
      <c r="I332" s="9">
        <f>IF(AND(D332&lt;&gt;"",E332&lt;&gt;""),ROUND((E332-D332)*1440,0),"")</f>
        <v/>
      </c>
      <c r="J332" s="9">
        <f>IF(AND(E332&lt;&gt;"",F332&lt;&gt;""),ROUND((F332-E332)*1440,0),"")</f>
        <v/>
      </c>
      <c r="K332" s="9">
        <f>IF(D332&lt;&gt;"",HOUR(D332),"")</f>
        <v/>
      </c>
    </row>
    <row r="333">
      <c r="A333" s="7" t="n"/>
      <c r="D333" s="8" t="n"/>
      <c r="E333" s="8" t="n"/>
      <c r="F333" s="8" t="n"/>
      <c r="I333" s="9">
        <f>IF(AND(D333&lt;&gt;"",E333&lt;&gt;""),ROUND((E333-D333)*1440,0),"")</f>
        <v/>
      </c>
      <c r="J333" s="9">
        <f>IF(AND(E333&lt;&gt;"",F333&lt;&gt;""),ROUND((F333-E333)*1440,0),"")</f>
        <v/>
      </c>
      <c r="K333" s="9">
        <f>IF(D333&lt;&gt;"",HOUR(D333),"")</f>
        <v/>
      </c>
    </row>
    <row r="334">
      <c r="A334" s="7" t="n"/>
      <c r="D334" s="8" t="n"/>
      <c r="E334" s="8" t="n"/>
      <c r="F334" s="8" t="n"/>
      <c r="I334" s="9">
        <f>IF(AND(D334&lt;&gt;"",E334&lt;&gt;""),ROUND((E334-D334)*1440,0),"")</f>
        <v/>
      </c>
      <c r="J334" s="9">
        <f>IF(AND(E334&lt;&gt;"",F334&lt;&gt;""),ROUND((F334-E334)*1440,0),"")</f>
        <v/>
      </c>
      <c r="K334" s="9">
        <f>IF(D334&lt;&gt;"",HOUR(D334),"")</f>
        <v/>
      </c>
    </row>
    <row r="335">
      <c r="A335" s="7" t="n"/>
      <c r="D335" s="8" t="n"/>
      <c r="E335" s="8" t="n"/>
      <c r="F335" s="8" t="n"/>
      <c r="I335" s="9">
        <f>IF(AND(D335&lt;&gt;"",E335&lt;&gt;""),ROUND((E335-D335)*1440,0),"")</f>
        <v/>
      </c>
      <c r="J335" s="9">
        <f>IF(AND(E335&lt;&gt;"",F335&lt;&gt;""),ROUND((F335-E335)*1440,0),"")</f>
        <v/>
      </c>
      <c r="K335" s="9">
        <f>IF(D335&lt;&gt;"",HOUR(D335),"")</f>
        <v/>
      </c>
    </row>
    <row r="336">
      <c r="A336" s="7" t="n"/>
      <c r="D336" s="8" t="n"/>
      <c r="E336" s="8" t="n"/>
      <c r="F336" s="8" t="n"/>
      <c r="I336" s="9">
        <f>IF(AND(D336&lt;&gt;"",E336&lt;&gt;""),ROUND((E336-D336)*1440,0),"")</f>
        <v/>
      </c>
      <c r="J336" s="9">
        <f>IF(AND(E336&lt;&gt;"",F336&lt;&gt;""),ROUND((F336-E336)*1440,0),"")</f>
        <v/>
      </c>
      <c r="K336" s="9">
        <f>IF(D336&lt;&gt;"",HOUR(D336),"")</f>
        <v/>
      </c>
    </row>
    <row r="337">
      <c r="A337" s="7" t="n"/>
      <c r="D337" s="8" t="n"/>
      <c r="E337" s="8" t="n"/>
      <c r="F337" s="8" t="n"/>
      <c r="I337" s="9">
        <f>IF(AND(D337&lt;&gt;"",E337&lt;&gt;""),ROUND((E337-D337)*1440,0),"")</f>
        <v/>
      </c>
      <c r="J337" s="9">
        <f>IF(AND(E337&lt;&gt;"",F337&lt;&gt;""),ROUND((F337-E337)*1440,0),"")</f>
        <v/>
      </c>
      <c r="K337" s="9">
        <f>IF(D337&lt;&gt;"",HOUR(D337),"")</f>
        <v/>
      </c>
    </row>
    <row r="338">
      <c r="A338" s="7" t="n"/>
      <c r="D338" s="8" t="n"/>
      <c r="E338" s="8" t="n"/>
      <c r="F338" s="8" t="n"/>
      <c r="I338" s="9">
        <f>IF(AND(D338&lt;&gt;"",E338&lt;&gt;""),ROUND((E338-D338)*1440,0),"")</f>
        <v/>
      </c>
      <c r="J338" s="9">
        <f>IF(AND(E338&lt;&gt;"",F338&lt;&gt;""),ROUND((F338-E338)*1440,0),"")</f>
        <v/>
      </c>
      <c r="K338" s="9">
        <f>IF(D338&lt;&gt;"",HOUR(D338),"")</f>
        <v/>
      </c>
    </row>
    <row r="339">
      <c r="A339" s="7" t="n"/>
      <c r="D339" s="8" t="n"/>
      <c r="E339" s="8" t="n"/>
      <c r="F339" s="8" t="n"/>
      <c r="I339" s="9">
        <f>IF(AND(D339&lt;&gt;"",E339&lt;&gt;""),ROUND((E339-D339)*1440,0),"")</f>
        <v/>
      </c>
      <c r="J339" s="9">
        <f>IF(AND(E339&lt;&gt;"",F339&lt;&gt;""),ROUND((F339-E339)*1440,0),"")</f>
        <v/>
      </c>
      <c r="K339" s="9">
        <f>IF(D339&lt;&gt;"",HOUR(D339),"")</f>
        <v/>
      </c>
    </row>
    <row r="340">
      <c r="A340" s="7" t="n"/>
      <c r="D340" s="8" t="n"/>
      <c r="E340" s="8" t="n"/>
      <c r="F340" s="8" t="n"/>
      <c r="I340" s="9">
        <f>IF(AND(D340&lt;&gt;"",E340&lt;&gt;""),ROUND((E340-D340)*1440,0),"")</f>
        <v/>
      </c>
      <c r="J340" s="9">
        <f>IF(AND(E340&lt;&gt;"",F340&lt;&gt;""),ROUND((F340-E340)*1440,0),"")</f>
        <v/>
      </c>
      <c r="K340" s="9">
        <f>IF(D340&lt;&gt;"",HOUR(D340),"")</f>
        <v/>
      </c>
    </row>
    <row r="341">
      <c r="A341" s="7" t="n"/>
      <c r="D341" s="8" t="n"/>
      <c r="E341" s="8" t="n"/>
      <c r="F341" s="8" t="n"/>
      <c r="I341" s="9">
        <f>IF(AND(D341&lt;&gt;"",E341&lt;&gt;""),ROUND((E341-D341)*1440,0),"")</f>
        <v/>
      </c>
      <c r="J341" s="9">
        <f>IF(AND(E341&lt;&gt;"",F341&lt;&gt;""),ROUND((F341-E341)*1440,0),"")</f>
        <v/>
      </c>
      <c r="K341" s="9">
        <f>IF(D341&lt;&gt;"",HOUR(D341),"")</f>
        <v/>
      </c>
    </row>
    <row r="342">
      <c r="A342" s="7" t="n"/>
      <c r="D342" s="8" t="n"/>
      <c r="E342" s="8" t="n"/>
      <c r="F342" s="8" t="n"/>
      <c r="I342" s="9">
        <f>IF(AND(D342&lt;&gt;"",E342&lt;&gt;""),ROUND((E342-D342)*1440,0),"")</f>
        <v/>
      </c>
      <c r="J342" s="9">
        <f>IF(AND(E342&lt;&gt;"",F342&lt;&gt;""),ROUND((F342-E342)*1440,0),"")</f>
        <v/>
      </c>
      <c r="K342" s="9">
        <f>IF(D342&lt;&gt;"",HOUR(D342),"")</f>
        <v/>
      </c>
    </row>
    <row r="343">
      <c r="A343" s="7" t="n"/>
      <c r="D343" s="8" t="n"/>
      <c r="E343" s="8" t="n"/>
      <c r="F343" s="8" t="n"/>
      <c r="I343" s="9">
        <f>IF(AND(D343&lt;&gt;"",E343&lt;&gt;""),ROUND((E343-D343)*1440,0),"")</f>
        <v/>
      </c>
      <c r="J343" s="9">
        <f>IF(AND(E343&lt;&gt;"",F343&lt;&gt;""),ROUND((F343-E343)*1440,0),"")</f>
        <v/>
      </c>
      <c r="K343" s="9">
        <f>IF(D343&lt;&gt;"",HOUR(D343),"")</f>
        <v/>
      </c>
    </row>
    <row r="344">
      <c r="A344" s="7" t="n"/>
      <c r="D344" s="8" t="n"/>
      <c r="E344" s="8" t="n"/>
      <c r="F344" s="8" t="n"/>
      <c r="I344" s="9">
        <f>IF(AND(D344&lt;&gt;"",E344&lt;&gt;""),ROUND((E344-D344)*1440,0),"")</f>
        <v/>
      </c>
      <c r="J344" s="9">
        <f>IF(AND(E344&lt;&gt;"",F344&lt;&gt;""),ROUND((F344-E344)*1440,0),"")</f>
        <v/>
      </c>
      <c r="K344" s="9">
        <f>IF(D344&lt;&gt;"",HOUR(D344),"")</f>
        <v/>
      </c>
    </row>
    <row r="345">
      <c r="A345" s="7" t="n"/>
      <c r="D345" s="8" t="n"/>
      <c r="E345" s="8" t="n"/>
      <c r="F345" s="8" t="n"/>
      <c r="I345" s="9">
        <f>IF(AND(D345&lt;&gt;"",E345&lt;&gt;""),ROUND((E345-D345)*1440,0),"")</f>
        <v/>
      </c>
      <c r="J345" s="9">
        <f>IF(AND(E345&lt;&gt;"",F345&lt;&gt;""),ROUND((F345-E345)*1440,0),"")</f>
        <v/>
      </c>
      <c r="K345" s="9">
        <f>IF(D345&lt;&gt;"",HOUR(D345),"")</f>
        <v/>
      </c>
    </row>
    <row r="346">
      <c r="A346" s="7" t="n"/>
      <c r="D346" s="8" t="n"/>
      <c r="E346" s="8" t="n"/>
      <c r="F346" s="8" t="n"/>
      <c r="I346" s="9">
        <f>IF(AND(D346&lt;&gt;"",E346&lt;&gt;""),ROUND((E346-D346)*1440,0),"")</f>
        <v/>
      </c>
      <c r="J346" s="9">
        <f>IF(AND(E346&lt;&gt;"",F346&lt;&gt;""),ROUND((F346-E346)*1440,0),"")</f>
        <v/>
      </c>
      <c r="K346" s="9">
        <f>IF(D346&lt;&gt;"",HOUR(D346),"")</f>
        <v/>
      </c>
    </row>
    <row r="347">
      <c r="A347" s="7" t="n"/>
      <c r="D347" s="8" t="n"/>
      <c r="E347" s="8" t="n"/>
      <c r="F347" s="8" t="n"/>
      <c r="I347" s="9">
        <f>IF(AND(D347&lt;&gt;"",E347&lt;&gt;""),ROUND((E347-D347)*1440,0),"")</f>
        <v/>
      </c>
      <c r="J347" s="9">
        <f>IF(AND(E347&lt;&gt;"",F347&lt;&gt;""),ROUND((F347-E347)*1440,0),"")</f>
        <v/>
      </c>
      <c r="K347" s="9">
        <f>IF(D347&lt;&gt;"",HOUR(D347),"")</f>
        <v/>
      </c>
    </row>
    <row r="348">
      <c r="A348" s="7" t="n"/>
      <c r="D348" s="8" t="n"/>
      <c r="E348" s="8" t="n"/>
      <c r="F348" s="8" t="n"/>
      <c r="I348" s="9">
        <f>IF(AND(D348&lt;&gt;"",E348&lt;&gt;""),ROUND((E348-D348)*1440,0),"")</f>
        <v/>
      </c>
      <c r="J348" s="9">
        <f>IF(AND(E348&lt;&gt;"",F348&lt;&gt;""),ROUND((F348-E348)*1440,0),"")</f>
        <v/>
      </c>
      <c r="K348" s="9">
        <f>IF(D348&lt;&gt;"",HOUR(D348),"")</f>
        <v/>
      </c>
    </row>
    <row r="349">
      <c r="A349" s="7" t="n"/>
      <c r="D349" s="8" t="n"/>
      <c r="E349" s="8" t="n"/>
      <c r="F349" s="8" t="n"/>
      <c r="I349" s="9">
        <f>IF(AND(D349&lt;&gt;"",E349&lt;&gt;""),ROUND((E349-D349)*1440,0),"")</f>
        <v/>
      </c>
      <c r="J349" s="9">
        <f>IF(AND(E349&lt;&gt;"",F349&lt;&gt;""),ROUND((F349-E349)*1440,0),"")</f>
        <v/>
      </c>
      <c r="K349" s="9">
        <f>IF(D349&lt;&gt;"",HOUR(D349),"")</f>
        <v/>
      </c>
    </row>
    <row r="350">
      <c r="A350" s="7" t="n"/>
      <c r="D350" s="8" t="n"/>
      <c r="E350" s="8" t="n"/>
      <c r="F350" s="8" t="n"/>
      <c r="I350" s="9">
        <f>IF(AND(D350&lt;&gt;"",E350&lt;&gt;""),ROUND((E350-D350)*1440,0),"")</f>
        <v/>
      </c>
      <c r="J350" s="9">
        <f>IF(AND(E350&lt;&gt;"",F350&lt;&gt;""),ROUND((F350-E350)*1440,0),"")</f>
        <v/>
      </c>
      <c r="K350" s="9">
        <f>IF(D350&lt;&gt;"",HOUR(D350),"")</f>
        <v/>
      </c>
    </row>
    <row r="351">
      <c r="A351" s="7" t="n"/>
      <c r="D351" s="8" t="n"/>
      <c r="E351" s="8" t="n"/>
      <c r="F351" s="8" t="n"/>
      <c r="I351" s="9">
        <f>IF(AND(D351&lt;&gt;"",E351&lt;&gt;""),ROUND((E351-D351)*1440,0),"")</f>
        <v/>
      </c>
      <c r="J351" s="9">
        <f>IF(AND(E351&lt;&gt;"",F351&lt;&gt;""),ROUND((F351-E351)*1440,0),"")</f>
        <v/>
      </c>
      <c r="K351" s="9">
        <f>IF(D351&lt;&gt;"",HOUR(D351),"")</f>
        <v/>
      </c>
    </row>
    <row r="352">
      <c r="A352" s="7" t="n"/>
      <c r="D352" s="8" t="n"/>
      <c r="E352" s="8" t="n"/>
      <c r="F352" s="8" t="n"/>
      <c r="I352" s="9">
        <f>IF(AND(D352&lt;&gt;"",E352&lt;&gt;""),ROUND((E352-D352)*1440,0),"")</f>
        <v/>
      </c>
      <c r="J352" s="9">
        <f>IF(AND(E352&lt;&gt;"",F352&lt;&gt;""),ROUND((F352-E352)*1440,0),"")</f>
        <v/>
      </c>
      <c r="K352" s="9">
        <f>IF(D352&lt;&gt;"",HOUR(D352),"")</f>
        <v/>
      </c>
    </row>
    <row r="353">
      <c r="A353" s="7" t="n"/>
      <c r="D353" s="8" t="n"/>
      <c r="E353" s="8" t="n"/>
      <c r="F353" s="8" t="n"/>
      <c r="I353" s="9">
        <f>IF(AND(D353&lt;&gt;"",E353&lt;&gt;""),ROUND((E353-D353)*1440,0),"")</f>
        <v/>
      </c>
      <c r="J353" s="9">
        <f>IF(AND(E353&lt;&gt;"",F353&lt;&gt;""),ROUND((F353-E353)*1440,0),"")</f>
        <v/>
      </c>
      <c r="K353" s="9">
        <f>IF(D353&lt;&gt;"",HOUR(D353),"")</f>
        <v/>
      </c>
    </row>
    <row r="354">
      <c r="A354" s="7" t="n"/>
      <c r="D354" s="8" t="n"/>
      <c r="E354" s="8" t="n"/>
      <c r="F354" s="8" t="n"/>
      <c r="I354" s="9">
        <f>IF(AND(D354&lt;&gt;"",E354&lt;&gt;""),ROUND((E354-D354)*1440,0),"")</f>
        <v/>
      </c>
      <c r="J354" s="9">
        <f>IF(AND(E354&lt;&gt;"",F354&lt;&gt;""),ROUND((F354-E354)*1440,0),"")</f>
        <v/>
      </c>
      <c r="K354" s="9">
        <f>IF(D354&lt;&gt;"",HOUR(D354),"")</f>
        <v/>
      </c>
    </row>
    <row r="355">
      <c r="A355" s="7" t="n"/>
      <c r="D355" s="8" t="n"/>
      <c r="E355" s="8" t="n"/>
      <c r="F355" s="8" t="n"/>
      <c r="I355" s="9">
        <f>IF(AND(D355&lt;&gt;"",E355&lt;&gt;""),ROUND((E355-D355)*1440,0),"")</f>
        <v/>
      </c>
      <c r="J355" s="9">
        <f>IF(AND(E355&lt;&gt;"",F355&lt;&gt;""),ROUND((F355-E355)*1440,0),"")</f>
        <v/>
      </c>
      <c r="K355" s="9">
        <f>IF(D355&lt;&gt;"",HOUR(D355),"")</f>
        <v/>
      </c>
    </row>
    <row r="356">
      <c r="A356" s="7" t="n"/>
      <c r="D356" s="8" t="n"/>
      <c r="E356" s="8" t="n"/>
      <c r="F356" s="8" t="n"/>
      <c r="I356" s="9">
        <f>IF(AND(D356&lt;&gt;"",E356&lt;&gt;""),ROUND((E356-D356)*1440,0),"")</f>
        <v/>
      </c>
      <c r="J356" s="9">
        <f>IF(AND(E356&lt;&gt;"",F356&lt;&gt;""),ROUND((F356-E356)*1440,0),"")</f>
        <v/>
      </c>
      <c r="K356" s="9">
        <f>IF(D356&lt;&gt;"",HOUR(D356),"")</f>
        <v/>
      </c>
    </row>
    <row r="357">
      <c r="A357" s="7" t="n"/>
      <c r="D357" s="8" t="n"/>
      <c r="E357" s="8" t="n"/>
      <c r="F357" s="8" t="n"/>
      <c r="I357" s="9">
        <f>IF(AND(D357&lt;&gt;"",E357&lt;&gt;""),ROUND((E357-D357)*1440,0),"")</f>
        <v/>
      </c>
      <c r="J357" s="9">
        <f>IF(AND(E357&lt;&gt;"",F357&lt;&gt;""),ROUND((F357-E357)*1440,0),"")</f>
        <v/>
      </c>
      <c r="K357" s="9">
        <f>IF(D357&lt;&gt;"",HOUR(D357),"")</f>
        <v/>
      </c>
    </row>
    <row r="358">
      <c r="A358" s="7" t="n"/>
      <c r="D358" s="8" t="n"/>
      <c r="E358" s="8" t="n"/>
      <c r="F358" s="8" t="n"/>
      <c r="I358" s="9">
        <f>IF(AND(D358&lt;&gt;"",E358&lt;&gt;""),ROUND((E358-D358)*1440,0),"")</f>
        <v/>
      </c>
      <c r="J358" s="9">
        <f>IF(AND(E358&lt;&gt;"",F358&lt;&gt;""),ROUND((F358-E358)*1440,0),"")</f>
        <v/>
      </c>
      <c r="K358" s="9">
        <f>IF(D358&lt;&gt;"",HOUR(D358),"")</f>
        <v/>
      </c>
    </row>
    <row r="359">
      <c r="A359" s="7" t="n"/>
      <c r="D359" s="8" t="n"/>
      <c r="E359" s="8" t="n"/>
      <c r="F359" s="8" t="n"/>
      <c r="I359" s="9">
        <f>IF(AND(D359&lt;&gt;"",E359&lt;&gt;""),ROUND((E359-D359)*1440,0),"")</f>
        <v/>
      </c>
      <c r="J359" s="9">
        <f>IF(AND(E359&lt;&gt;"",F359&lt;&gt;""),ROUND((F359-E359)*1440,0),"")</f>
        <v/>
      </c>
      <c r="K359" s="9">
        <f>IF(D359&lt;&gt;"",HOUR(D359),"")</f>
        <v/>
      </c>
    </row>
    <row r="360">
      <c r="A360" s="7" t="n"/>
      <c r="D360" s="8" t="n"/>
      <c r="E360" s="8" t="n"/>
      <c r="F360" s="8" t="n"/>
      <c r="I360" s="9">
        <f>IF(AND(D360&lt;&gt;"",E360&lt;&gt;""),ROUND((E360-D360)*1440,0),"")</f>
        <v/>
      </c>
      <c r="J360" s="9">
        <f>IF(AND(E360&lt;&gt;"",F360&lt;&gt;""),ROUND((F360-E360)*1440,0),"")</f>
        <v/>
      </c>
      <c r="K360" s="9">
        <f>IF(D360&lt;&gt;"",HOUR(D360),"")</f>
        <v/>
      </c>
    </row>
    <row r="361">
      <c r="A361" s="7" t="n"/>
      <c r="D361" s="8" t="n"/>
      <c r="E361" s="8" t="n"/>
      <c r="F361" s="8" t="n"/>
      <c r="I361" s="9">
        <f>IF(AND(D361&lt;&gt;"",E361&lt;&gt;""),ROUND((E361-D361)*1440,0),"")</f>
        <v/>
      </c>
      <c r="J361" s="9">
        <f>IF(AND(E361&lt;&gt;"",F361&lt;&gt;""),ROUND((F361-E361)*1440,0),"")</f>
        <v/>
      </c>
      <c r="K361" s="9">
        <f>IF(D361&lt;&gt;"",HOUR(D361),"")</f>
        <v/>
      </c>
    </row>
    <row r="362">
      <c r="A362" s="7" t="n"/>
      <c r="D362" s="8" t="n"/>
      <c r="E362" s="8" t="n"/>
      <c r="F362" s="8" t="n"/>
      <c r="I362" s="9">
        <f>IF(AND(D362&lt;&gt;"",E362&lt;&gt;""),ROUND((E362-D362)*1440,0),"")</f>
        <v/>
      </c>
      <c r="J362" s="9">
        <f>IF(AND(E362&lt;&gt;"",F362&lt;&gt;""),ROUND((F362-E362)*1440,0),"")</f>
        <v/>
      </c>
      <c r="K362" s="9">
        <f>IF(D362&lt;&gt;"",HOUR(D362),"")</f>
        <v/>
      </c>
    </row>
    <row r="363">
      <c r="A363" s="7" t="n"/>
      <c r="D363" s="8" t="n"/>
      <c r="E363" s="8" t="n"/>
      <c r="F363" s="8" t="n"/>
      <c r="I363" s="9">
        <f>IF(AND(D363&lt;&gt;"",E363&lt;&gt;""),ROUND((E363-D363)*1440,0),"")</f>
        <v/>
      </c>
      <c r="J363" s="9">
        <f>IF(AND(E363&lt;&gt;"",F363&lt;&gt;""),ROUND((F363-E363)*1440,0),"")</f>
        <v/>
      </c>
      <c r="K363" s="9">
        <f>IF(D363&lt;&gt;"",HOUR(D363),"")</f>
        <v/>
      </c>
    </row>
    <row r="364">
      <c r="A364" s="7" t="n"/>
      <c r="D364" s="8" t="n"/>
      <c r="E364" s="8" t="n"/>
      <c r="F364" s="8" t="n"/>
      <c r="I364" s="9">
        <f>IF(AND(D364&lt;&gt;"",E364&lt;&gt;""),ROUND((E364-D364)*1440,0),"")</f>
        <v/>
      </c>
      <c r="J364" s="9">
        <f>IF(AND(E364&lt;&gt;"",F364&lt;&gt;""),ROUND((F364-E364)*1440,0),"")</f>
        <v/>
      </c>
      <c r="K364" s="9">
        <f>IF(D364&lt;&gt;"",HOUR(D364),"")</f>
        <v/>
      </c>
    </row>
    <row r="365">
      <c r="A365" s="7" t="n"/>
      <c r="D365" s="8" t="n"/>
      <c r="E365" s="8" t="n"/>
      <c r="F365" s="8" t="n"/>
      <c r="I365" s="9">
        <f>IF(AND(D365&lt;&gt;"",E365&lt;&gt;""),ROUND((E365-D365)*1440,0),"")</f>
        <v/>
      </c>
      <c r="J365" s="9">
        <f>IF(AND(E365&lt;&gt;"",F365&lt;&gt;""),ROUND((F365-E365)*1440,0),"")</f>
        <v/>
      </c>
      <c r="K365" s="9">
        <f>IF(D365&lt;&gt;"",HOUR(D365),"")</f>
        <v/>
      </c>
    </row>
    <row r="366">
      <c r="A366" s="7" t="n"/>
      <c r="D366" s="8" t="n"/>
      <c r="E366" s="8" t="n"/>
      <c r="F366" s="8" t="n"/>
      <c r="I366" s="9">
        <f>IF(AND(D366&lt;&gt;"",E366&lt;&gt;""),ROUND((E366-D366)*1440,0),"")</f>
        <v/>
      </c>
      <c r="J366" s="9">
        <f>IF(AND(E366&lt;&gt;"",F366&lt;&gt;""),ROUND((F366-E366)*1440,0),"")</f>
        <v/>
      </c>
      <c r="K366" s="9">
        <f>IF(D366&lt;&gt;"",HOUR(D366),"")</f>
        <v/>
      </c>
    </row>
    <row r="367">
      <c r="A367" s="7" t="n"/>
      <c r="D367" s="8" t="n"/>
      <c r="E367" s="8" t="n"/>
      <c r="F367" s="8" t="n"/>
      <c r="I367" s="9">
        <f>IF(AND(D367&lt;&gt;"",E367&lt;&gt;""),ROUND((E367-D367)*1440,0),"")</f>
        <v/>
      </c>
      <c r="J367" s="9">
        <f>IF(AND(E367&lt;&gt;"",F367&lt;&gt;""),ROUND((F367-E367)*1440,0),"")</f>
        <v/>
      </c>
      <c r="K367" s="9">
        <f>IF(D367&lt;&gt;"",HOUR(D367),"")</f>
        <v/>
      </c>
    </row>
    <row r="368">
      <c r="A368" s="7" t="n"/>
      <c r="D368" s="8" t="n"/>
      <c r="E368" s="8" t="n"/>
      <c r="F368" s="8" t="n"/>
      <c r="I368" s="9">
        <f>IF(AND(D368&lt;&gt;"",E368&lt;&gt;""),ROUND((E368-D368)*1440,0),"")</f>
        <v/>
      </c>
      <c r="J368" s="9">
        <f>IF(AND(E368&lt;&gt;"",F368&lt;&gt;""),ROUND((F368-E368)*1440,0),"")</f>
        <v/>
      </c>
      <c r="K368" s="9">
        <f>IF(D368&lt;&gt;"",HOUR(D368),"")</f>
        <v/>
      </c>
    </row>
    <row r="369">
      <c r="A369" s="7" t="n"/>
      <c r="D369" s="8" t="n"/>
      <c r="E369" s="8" t="n"/>
      <c r="F369" s="8" t="n"/>
      <c r="I369" s="9">
        <f>IF(AND(D369&lt;&gt;"",E369&lt;&gt;""),ROUND((E369-D369)*1440,0),"")</f>
        <v/>
      </c>
      <c r="J369" s="9">
        <f>IF(AND(E369&lt;&gt;"",F369&lt;&gt;""),ROUND((F369-E369)*1440,0),"")</f>
        <v/>
      </c>
      <c r="K369" s="9">
        <f>IF(D369&lt;&gt;"",HOUR(D369),"")</f>
        <v/>
      </c>
    </row>
    <row r="370">
      <c r="A370" s="7" t="n"/>
      <c r="D370" s="8" t="n"/>
      <c r="E370" s="8" t="n"/>
      <c r="F370" s="8" t="n"/>
      <c r="I370" s="9">
        <f>IF(AND(D370&lt;&gt;"",E370&lt;&gt;""),ROUND((E370-D370)*1440,0),"")</f>
        <v/>
      </c>
      <c r="J370" s="9">
        <f>IF(AND(E370&lt;&gt;"",F370&lt;&gt;""),ROUND((F370-E370)*1440,0),"")</f>
        <v/>
      </c>
      <c r="K370" s="9">
        <f>IF(D370&lt;&gt;"",HOUR(D370),"")</f>
        <v/>
      </c>
    </row>
    <row r="371">
      <c r="A371" s="7" t="n"/>
      <c r="D371" s="8" t="n"/>
      <c r="E371" s="8" t="n"/>
      <c r="F371" s="8" t="n"/>
      <c r="I371" s="9">
        <f>IF(AND(D371&lt;&gt;"",E371&lt;&gt;""),ROUND((E371-D371)*1440,0),"")</f>
        <v/>
      </c>
      <c r="J371" s="9">
        <f>IF(AND(E371&lt;&gt;"",F371&lt;&gt;""),ROUND((F371-E371)*1440,0),"")</f>
        <v/>
      </c>
      <c r="K371" s="9">
        <f>IF(D371&lt;&gt;"",HOUR(D371),"")</f>
        <v/>
      </c>
    </row>
    <row r="372">
      <c r="A372" s="7" t="n"/>
      <c r="D372" s="8" t="n"/>
      <c r="E372" s="8" t="n"/>
      <c r="F372" s="8" t="n"/>
      <c r="I372" s="9">
        <f>IF(AND(D372&lt;&gt;"",E372&lt;&gt;""),ROUND((E372-D372)*1440,0),"")</f>
        <v/>
      </c>
      <c r="J372" s="9">
        <f>IF(AND(E372&lt;&gt;"",F372&lt;&gt;""),ROUND((F372-E372)*1440,0),"")</f>
        <v/>
      </c>
      <c r="K372" s="9">
        <f>IF(D372&lt;&gt;"",HOUR(D372),"")</f>
        <v/>
      </c>
    </row>
    <row r="373">
      <c r="A373" s="7" t="n"/>
      <c r="D373" s="8" t="n"/>
      <c r="E373" s="8" t="n"/>
      <c r="F373" s="8" t="n"/>
      <c r="I373" s="9">
        <f>IF(AND(D373&lt;&gt;"",E373&lt;&gt;""),ROUND((E373-D373)*1440,0),"")</f>
        <v/>
      </c>
      <c r="J373" s="9">
        <f>IF(AND(E373&lt;&gt;"",F373&lt;&gt;""),ROUND((F373-E373)*1440,0),"")</f>
        <v/>
      </c>
      <c r="K373" s="9">
        <f>IF(D373&lt;&gt;"",HOUR(D373),"")</f>
        <v/>
      </c>
    </row>
    <row r="374">
      <c r="A374" s="7" t="n"/>
      <c r="D374" s="8" t="n"/>
      <c r="E374" s="8" t="n"/>
      <c r="F374" s="8" t="n"/>
      <c r="I374" s="9">
        <f>IF(AND(D374&lt;&gt;"",E374&lt;&gt;""),ROUND((E374-D374)*1440,0),"")</f>
        <v/>
      </c>
      <c r="J374" s="9">
        <f>IF(AND(E374&lt;&gt;"",F374&lt;&gt;""),ROUND((F374-E374)*1440,0),"")</f>
        <v/>
      </c>
      <c r="K374" s="9">
        <f>IF(D374&lt;&gt;"",HOUR(D374),"")</f>
        <v/>
      </c>
    </row>
    <row r="375">
      <c r="A375" s="7" t="n"/>
      <c r="D375" s="8" t="n"/>
      <c r="E375" s="8" t="n"/>
      <c r="F375" s="8" t="n"/>
      <c r="I375" s="9">
        <f>IF(AND(D375&lt;&gt;"",E375&lt;&gt;""),ROUND((E375-D375)*1440,0),"")</f>
        <v/>
      </c>
      <c r="J375" s="9">
        <f>IF(AND(E375&lt;&gt;"",F375&lt;&gt;""),ROUND((F375-E375)*1440,0),"")</f>
        <v/>
      </c>
      <c r="K375" s="9">
        <f>IF(D375&lt;&gt;"",HOUR(D375),"")</f>
        <v/>
      </c>
    </row>
    <row r="376">
      <c r="A376" s="7" t="n"/>
      <c r="D376" s="8" t="n"/>
      <c r="E376" s="8" t="n"/>
      <c r="F376" s="8" t="n"/>
      <c r="I376" s="9">
        <f>IF(AND(D376&lt;&gt;"",E376&lt;&gt;""),ROUND((E376-D376)*1440,0),"")</f>
        <v/>
      </c>
      <c r="J376" s="9">
        <f>IF(AND(E376&lt;&gt;"",F376&lt;&gt;""),ROUND((F376-E376)*1440,0),"")</f>
        <v/>
      </c>
      <c r="K376" s="9">
        <f>IF(D376&lt;&gt;"",HOUR(D376),"")</f>
        <v/>
      </c>
    </row>
    <row r="377">
      <c r="A377" s="7" t="n"/>
      <c r="D377" s="8" t="n"/>
      <c r="E377" s="8" t="n"/>
      <c r="F377" s="8" t="n"/>
      <c r="I377" s="9">
        <f>IF(AND(D377&lt;&gt;"",E377&lt;&gt;""),ROUND((E377-D377)*1440,0),"")</f>
        <v/>
      </c>
      <c r="J377" s="9">
        <f>IF(AND(E377&lt;&gt;"",F377&lt;&gt;""),ROUND((F377-E377)*1440,0),"")</f>
        <v/>
      </c>
      <c r="K377" s="9">
        <f>IF(D377&lt;&gt;"",HOUR(D377),"")</f>
        <v/>
      </c>
    </row>
    <row r="378">
      <c r="A378" s="7" t="n"/>
      <c r="D378" s="8" t="n"/>
      <c r="E378" s="8" t="n"/>
      <c r="F378" s="8" t="n"/>
      <c r="I378" s="9">
        <f>IF(AND(D378&lt;&gt;"",E378&lt;&gt;""),ROUND((E378-D378)*1440,0),"")</f>
        <v/>
      </c>
      <c r="J378" s="9">
        <f>IF(AND(E378&lt;&gt;"",F378&lt;&gt;""),ROUND((F378-E378)*1440,0),"")</f>
        <v/>
      </c>
      <c r="K378" s="9">
        <f>IF(D378&lt;&gt;"",HOUR(D378),"")</f>
        <v/>
      </c>
    </row>
    <row r="379">
      <c r="A379" s="7" t="n"/>
      <c r="D379" s="8" t="n"/>
      <c r="E379" s="8" t="n"/>
      <c r="F379" s="8" t="n"/>
      <c r="I379" s="9">
        <f>IF(AND(D379&lt;&gt;"",E379&lt;&gt;""),ROUND((E379-D379)*1440,0),"")</f>
        <v/>
      </c>
      <c r="J379" s="9">
        <f>IF(AND(E379&lt;&gt;"",F379&lt;&gt;""),ROUND((F379-E379)*1440,0),"")</f>
        <v/>
      </c>
      <c r="K379" s="9">
        <f>IF(D379&lt;&gt;"",HOUR(D379),"")</f>
        <v/>
      </c>
    </row>
    <row r="380">
      <c r="A380" s="7" t="n"/>
      <c r="D380" s="8" t="n"/>
      <c r="E380" s="8" t="n"/>
      <c r="F380" s="8" t="n"/>
      <c r="I380" s="9">
        <f>IF(AND(D380&lt;&gt;"",E380&lt;&gt;""),ROUND((E380-D380)*1440,0),"")</f>
        <v/>
      </c>
      <c r="J380" s="9">
        <f>IF(AND(E380&lt;&gt;"",F380&lt;&gt;""),ROUND((F380-E380)*1440,0),"")</f>
        <v/>
      </c>
      <c r="K380" s="9">
        <f>IF(D380&lt;&gt;"",HOUR(D380),"")</f>
        <v/>
      </c>
    </row>
    <row r="381">
      <c r="A381" s="7" t="n"/>
      <c r="D381" s="8" t="n"/>
      <c r="E381" s="8" t="n"/>
      <c r="F381" s="8" t="n"/>
      <c r="I381" s="9">
        <f>IF(AND(D381&lt;&gt;"",E381&lt;&gt;""),ROUND((E381-D381)*1440,0),"")</f>
        <v/>
      </c>
      <c r="J381" s="9">
        <f>IF(AND(E381&lt;&gt;"",F381&lt;&gt;""),ROUND((F381-E381)*1440,0),"")</f>
        <v/>
      </c>
      <c r="K381" s="9">
        <f>IF(D381&lt;&gt;"",HOUR(D381),"")</f>
        <v/>
      </c>
    </row>
    <row r="382">
      <c r="A382" s="7" t="n"/>
      <c r="D382" s="8" t="n"/>
      <c r="E382" s="8" t="n"/>
      <c r="F382" s="8" t="n"/>
      <c r="I382" s="9">
        <f>IF(AND(D382&lt;&gt;"",E382&lt;&gt;""),ROUND((E382-D382)*1440,0),"")</f>
        <v/>
      </c>
      <c r="J382" s="9">
        <f>IF(AND(E382&lt;&gt;"",F382&lt;&gt;""),ROUND((F382-E382)*1440,0),"")</f>
        <v/>
      </c>
      <c r="K382" s="9">
        <f>IF(D382&lt;&gt;"",HOUR(D382),"")</f>
        <v/>
      </c>
    </row>
    <row r="383">
      <c r="A383" s="7" t="n"/>
      <c r="D383" s="8" t="n"/>
      <c r="E383" s="8" t="n"/>
      <c r="F383" s="8" t="n"/>
      <c r="I383" s="9">
        <f>IF(AND(D383&lt;&gt;"",E383&lt;&gt;""),ROUND((E383-D383)*1440,0),"")</f>
        <v/>
      </c>
      <c r="J383" s="9">
        <f>IF(AND(E383&lt;&gt;"",F383&lt;&gt;""),ROUND((F383-E383)*1440,0),"")</f>
        <v/>
      </c>
      <c r="K383" s="9">
        <f>IF(D383&lt;&gt;"",HOUR(D383),"")</f>
        <v/>
      </c>
    </row>
    <row r="384">
      <c r="A384" s="7" t="n"/>
      <c r="D384" s="8" t="n"/>
      <c r="E384" s="8" t="n"/>
      <c r="F384" s="8" t="n"/>
      <c r="I384" s="9">
        <f>IF(AND(D384&lt;&gt;"",E384&lt;&gt;""),ROUND((E384-D384)*1440,0),"")</f>
        <v/>
      </c>
      <c r="J384" s="9">
        <f>IF(AND(E384&lt;&gt;"",F384&lt;&gt;""),ROUND((F384-E384)*1440,0),"")</f>
        <v/>
      </c>
      <c r="K384" s="9">
        <f>IF(D384&lt;&gt;"",HOUR(D384),"")</f>
        <v/>
      </c>
    </row>
    <row r="385">
      <c r="A385" s="7" t="n"/>
      <c r="D385" s="8" t="n"/>
      <c r="E385" s="8" t="n"/>
      <c r="F385" s="8" t="n"/>
      <c r="I385" s="9">
        <f>IF(AND(D385&lt;&gt;"",E385&lt;&gt;""),ROUND((E385-D385)*1440,0),"")</f>
        <v/>
      </c>
      <c r="J385" s="9">
        <f>IF(AND(E385&lt;&gt;"",F385&lt;&gt;""),ROUND((F385-E385)*1440,0),"")</f>
        <v/>
      </c>
      <c r="K385" s="9">
        <f>IF(D385&lt;&gt;"",HOUR(D385),"")</f>
        <v/>
      </c>
    </row>
    <row r="386">
      <c r="A386" s="7" t="n"/>
      <c r="D386" s="8" t="n"/>
      <c r="E386" s="8" t="n"/>
      <c r="F386" s="8" t="n"/>
      <c r="I386" s="9">
        <f>IF(AND(D386&lt;&gt;"",E386&lt;&gt;""),ROUND((E386-D386)*1440,0),"")</f>
        <v/>
      </c>
      <c r="J386" s="9">
        <f>IF(AND(E386&lt;&gt;"",F386&lt;&gt;""),ROUND((F386-E386)*1440,0),"")</f>
        <v/>
      </c>
      <c r="K386" s="9">
        <f>IF(D386&lt;&gt;"",HOUR(D386),"")</f>
        <v/>
      </c>
    </row>
    <row r="387">
      <c r="A387" s="7" t="n"/>
      <c r="D387" s="8" t="n"/>
      <c r="E387" s="8" t="n"/>
      <c r="F387" s="8" t="n"/>
      <c r="I387" s="9">
        <f>IF(AND(D387&lt;&gt;"",E387&lt;&gt;""),ROUND((E387-D387)*1440,0),"")</f>
        <v/>
      </c>
      <c r="J387" s="9">
        <f>IF(AND(E387&lt;&gt;"",F387&lt;&gt;""),ROUND((F387-E387)*1440,0),"")</f>
        <v/>
      </c>
      <c r="K387" s="9">
        <f>IF(D387&lt;&gt;"",HOUR(D387),"")</f>
        <v/>
      </c>
    </row>
    <row r="388">
      <c r="A388" s="7" t="n"/>
      <c r="D388" s="8" t="n"/>
      <c r="E388" s="8" t="n"/>
      <c r="F388" s="8" t="n"/>
      <c r="I388" s="9">
        <f>IF(AND(D388&lt;&gt;"",E388&lt;&gt;""),ROUND((E388-D388)*1440,0),"")</f>
        <v/>
      </c>
      <c r="J388" s="9">
        <f>IF(AND(E388&lt;&gt;"",F388&lt;&gt;""),ROUND((F388-E388)*1440,0),"")</f>
        <v/>
      </c>
      <c r="K388" s="9">
        <f>IF(D388&lt;&gt;"",HOUR(D388),"")</f>
        <v/>
      </c>
    </row>
    <row r="389">
      <c r="A389" s="7" t="n"/>
      <c r="D389" s="8" t="n"/>
      <c r="E389" s="8" t="n"/>
      <c r="F389" s="8" t="n"/>
      <c r="I389" s="9">
        <f>IF(AND(D389&lt;&gt;"",E389&lt;&gt;""),ROUND((E389-D389)*1440,0),"")</f>
        <v/>
      </c>
      <c r="J389" s="9">
        <f>IF(AND(E389&lt;&gt;"",F389&lt;&gt;""),ROUND((F389-E389)*1440,0),"")</f>
        <v/>
      </c>
      <c r="K389" s="9">
        <f>IF(D389&lt;&gt;"",HOUR(D389),"")</f>
        <v/>
      </c>
    </row>
    <row r="390">
      <c r="A390" s="7" t="n"/>
      <c r="D390" s="8" t="n"/>
      <c r="E390" s="8" t="n"/>
      <c r="F390" s="8" t="n"/>
      <c r="I390" s="9">
        <f>IF(AND(D390&lt;&gt;"",E390&lt;&gt;""),ROUND((E390-D390)*1440,0),"")</f>
        <v/>
      </c>
      <c r="J390" s="9">
        <f>IF(AND(E390&lt;&gt;"",F390&lt;&gt;""),ROUND((F390-E390)*1440,0),"")</f>
        <v/>
      </c>
      <c r="K390" s="9">
        <f>IF(D390&lt;&gt;"",HOUR(D390),"")</f>
        <v/>
      </c>
    </row>
    <row r="391">
      <c r="A391" s="7" t="n"/>
      <c r="D391" s="8" t="n"/>
      <c r="E391" s="8" t="n"/>
      <c r="F391" s="8" t="n"/>
      <c r="I391" s="9">
        <f>IF(AND(D391&lt;&gt;"",E391&lt;&gt;""),ROUND((E391-D391)*1440,0),"")</f>
        <v/>
      </c>
      <c r="J391" s="9">
        <f>IF(AND(E391&lt;&gt;"",F391&lt;&gt;""),ROUND((F391-E391)*1440,0),"")</f>
        <v/>
      </c>
      <c r="K391" s="9">
        <f>IF(D391&lt;&gt;"",HOUR(D391),"")</f>
        <v/>
      </c>
    </row>
    <row r="392">
      <c r="A392" s="7" t="n"/>
      <c r="D392" s="8" t="n"/>
      <c r="E392" s="8" t="n"/>
      <c r="F392" s="8" t="n"/>
      <c r="I392" s="9">
        <f>IF(AND(D392&lt;&gt;"",E392&lt;&gt;""),ROUND((E392-D392)*1440,0),"")</f>
        <v/>
      </c>
      <c r="J392" s="9">
        <f>IF(AND(E392&lt;&gt;"",F392&lt;&gt;""),ROUND((F392-E392)*1440,0),"")</f>
        <v/>
      </c>
      <c r="K392" s="9">
        <f>IF(D392&lt;&gt;"",HOUR(D392),"")</f>
        <v/>
      </c>
    </row>
    <row r="393">
      <c r="A393" s="7" t="n"/>
      <c r="D393" s="8" t="n"/>
      <c r="E393" s="8" t="n"/>
      <c r="F393" s="8" t="n"/>
      <c r="I393" s="9">
        <f>IF(AND(D393&lt;&gt;"",E393&lt;&gt;""),ROUND((E393-D393)*1440,0),"")</f>
        <v/>
      </c>
      <c r="J393" s="9">
        <f>IF(AND(E393&lt;&gt;"",F393&lt;&gt;""),ROUND((F393-E393)*1440,0),"")</f>
        <v/>
      </c>
      <c r="K393" s="9">
        <f>IF(D393&lt;&gt;"",HOUR(D393),"")</f>
        <v/>
      </c>
    </row>
    <row r="394">
      <c r="A394" s="7" t="n"/>
      <c r="D394" s="8" t="n"/>
      <c r="E394" s="8" t="n"/>
      <c r="F394" s="8" t="n"/>
      <c r="I394" s="9">
        <f>IF(AND(D394&lt;&gt;"",E394&lt;&gt;""),ROUND((E394-D394)*1440,0),"")</f>
        <v/>
      </c>
      <c r="J394" s="9">
        <f>IF(AND(E394&lt;&gt;"",F394&lt;&gt;""),ROUND((F394-E394)*1440,0),"")</f>
        <v/>
      </c>
      <c r="K394" s="9">
        <f>IF(D394&lt;&gt;"",HOUR(D394),"")</f>
        <v/>
      </c>
    </row>
    <row r="395">
      <c r="A395" s="7" t="n"/>
      <c r="D395" s="8" t="n"/>
      <c r="E395" s="8" t="n"/>
      <c r="F395" s="8" t="n"/>
      <c r="I395" s="9">
        <f>IF(AND(D395&lt;&gt;"",E395&lt;&gt;""),ROUND((E395-D395)*1440,0),"")</f>
        <v/>
      </c>
      <c r="J395" s="9">
        <f>IF(AND(E395&lt;&gt;"",F395&lt;&gt;""),ROUND((F395-E395)*1440,0),"")</f>
        <v/>
      </c>
      <c r="K395" s="9">
        <f>IF(D395&lt;&gt;"",HOUR(D395),"")</f>
        <v/>
      </c>
    </row>
    <row r="396">
      <c r="A396" s="7" t="n"/>
      <c r="D396" s="8" t="n"/>
      <c r="E396" s="8" t="n"/>
      <c r="F396" s="8" t="n"/>
      <c r="I396" s="9">
        <f>IF(AND(D396&lt;&gt;"",E396&lt;&gt;""),ROUND((E396-D396)*1440,0),"")</f>
        <v/>
      </c>
      <c r="J396" s="9">
        <f>IF(AND(E396&lt;&gt;"",F396&lt;&gt;""),ROUND((F396-E396)*1440,0),"")</f>
        <v/>
      </c>
      <c r="K396" s="9">
        <f>IF(D396&lt;&gt;"",HOUR(D396),"")</f>
        <v/>
      </c>
    </row>
    <row r="397">
      <c r="A397" s="7" t="n"/>
      <c r="D397" s="8" t="n"/>
      <c r="E397" s="8" t="n"/>
      <c r="F397" s="8" t="n"/>
      <c r="I397" s="9">
        <f>IF(AND(D397&lt;&gt;"",E397&lt;&gt;""),ROUND((E397-D397)*1440,0),"")</f>
        <v/>
      </c>
      <c r="J397" s="9">
        <f>IF(AND(E397&lt;&gt;"",F397&lt;&gt;""),ROUND((F397-E397)*1440,0),"")</f>
        <v/>
      </c>
      <c r="K397" s="9">
        <f>IF(D397&lt;&gt;"",HOUR(D397),"")</f>
        <v/>
      </c>
    </row>
    <row r="398">
      <c r="A398" s="7" t="n"/>
      <c r="D398" s="8" t="n"/>
      <c r="E398" s="8" t="n"/>
      <c r="F398" s="8" t="n"/>
      <c r="I398" s="9">
        <f>IF(AND(D398&lt;&gt;"",E398&lt;&gt;""),ROUND((E398-D398)*1440,0),"")</f>
        <v/>
      </c>
      <c r="J398" s="9">
        <f>IF(AND(E398&lt;&gt;"",F398&lt;&gt;""),ROUND((F398-E398)*1440,0),"")</f>
        <v/>
      </c>
      <c r="K398" s="9">
        <f>IF(D398&lt;&gt;"",HOUR(D398),"")</f>
        <v/>
      </c>
    </row>
    <row r="399">
      <c r="A399" s="7" t="n"/>
      <c r="D399" s="8" t="n"/>
      <c r="E399" s="8" t="n"/>
      <c r="F399" s="8" t="n"/>
      <c r="I399" s="9">
        <f>IF(AND(D399&lt;&gt;"",E399&lt;&gt;""),ROUND((E399-D399)*1440,0),"")</f>
        <v/>
      </c>
      <c r="J399" s="9">
        <f>IF(AND(E399&lt;&gt;"",F399&lt;&gt;""),ROUND((F399-E399)*1440,0),"")</f>
        <v/>
      </c>
      <c r="K399" s="9">
        <f>IF(D399&lt;&gt;"",HOUR(D399),"")</f>
        <v/>
      </c>
    </row>
    <row r="400">
      <c r="A400" s="7" t="n"/>
      <c r="D400" s="8" t="n"/>
      <c r="E400" s="8" t="n"/>
      <c r="F400" s="8" t="n"/>
      <c r="I400" s="9">
        <f>IF(AND(D400&lt;&gt;"",E400&lt;&gt;""),ROUND((E400-D400)*1440,0),"")</f>
        <v/>
      </c>
      <c r="J400" s="9">
        <f>IF(AND(E400&lt;&gt;"",F400&lt;&gt;""),ROUND((F400-E400)*1440,0),"")</f>
        <v/>
      </c>
      <c r="K400" s="9">
        <f>IF(D400&lt;&gt;"",HOUR(D400),"")</f>
        <v/>
      </c>
    </row>
    <row r="401">
      <c r="A401" s="7" t="n"/>
      <c r="D401" s="8" t="n"/>
      <c r="E401" s="8" t="n"/>
      <c r="F401" s="8" t="n"/>
      <c r="I401" s="9">
        <f>IF(AND(D401&lt;&gt;"",E401&lt;&gt;""),ROUND((E401-D401)*1440,0),"")</f>
        <v/>
      </c>
      <c r="J401" s="9">
        <f>IF(AND(E401&lt;&gt;"",F401&lt;&gt;""),ROUND((F401-E401)*1440,0),"")</f>
        <v/>
      </c>
      <c r="K401" s="9">
        <f>IF(D401&lt;&gt;"",HOUR(D401),"")</f>
        <v/>
      </c>
    </row>
    <row r="402">
      <c r="A402" s="7" t="n"/>
      <c r="D402" s="8" t="n"/>
      <c r="E402" s="8" t="n"/>
      <c r="F402" s="8" t="n"/>
      <c r="I402" s="9">
        <f>IF(AND(D402&lt;&gt;"",E402&lt;&gt;""),ROUND((E402-D402)*1440,0),"")</f>
        <v/>
      </c>
      <c r="J402" s="9">
        <f>IF(AND(E402&lt;&gt;"",F402&lt;&gt;""),ROUND((F402-E402)*1440,0),"")</f>
        <v/>
      </c>
      <c r="K402" s="9">
        <f>IF(D402&lt;&gt;"",HOUR(D402),"")</f>
        <v/>
      </c>
    </row>
    <row r="403">
      <c r="A403" s="7" t="n"/>
      <c r="D403" s="8" t="n"/>
      <c r="E403" s="8" t="n"/>
      <c r="F403" s="8" t="n"/>
      <c r="I403" s="9">
        <f>IF(AND(D403&lt;&gt;"",E403&lt;&gt;""),ROUND((E403-D403)*1440,0),"")</f>
        <v/>
      </c>
      <c r="J403" s="9">
        <f>IF(AND(E403&lt;&gt;"",F403&lt;&gt;""),ROUND((F403-E403)*1440,0),"")</f>
        <v/>
      </c>
      <c r="K403" s="9">
        <f>IF(D403&lt;&gt;"",HOUR(D403),"")</f>
        <v/>
      </c>
    </row>
    <row r="404">
      <c r="A404" s="7" t="n"/>
      <c r="D404" s="8" t="n"/>
      <c r="E404" s="8" t="n"/>
      <c r="F404" s="8" t="n"/>
      <c r="I404" s="9">
        <f>IF(AND(D404&lt;&gt;"",E404&lt;&gt;""),ROUND((E404-D404)*1440,0),"")</f>
        <v/>
      </c>
      <c r="J404" s="9">
        <f>IF(AND(E404&lt;&gt;"",F404&lt;&gt;""),ROUND((F404-E404)*1440,0),"")</f>
        <v/>
      </c>
      <c r="K404" s="9">
        <f>IF(D404&lt;&gt;"",HOUR(D404),"")</f>
        <v/>
      </c>
    </row>
    <row r="405">
      <c r="A405" s="7" t="n"/>
      <c r="D405" s="8" t="n"/>
      <c r="E405" s="8" t="n"/>
      <c r="F405" s="8" t="n"/>
      <c r="I405" s="9">
        <f>IF(AND(D405&lt;&gt;"",E405&lt;&gt;""),ROUND((E405-D405)*1440,0),"")</f>
        <v/>
      </c>
      <c r="J405" s="9">
        <f>IF(AND(E405&lt;&gt;"",F405&lt;&gt;""),ROUND((F405-E405)*1440,0),"")</f>
        <v/>
      </c>
      <c r="K405" s="9">
        <f>IF(D405&lt;&gt;"",HOUR(D405),"")</f>
        <v/>
      </c>
    </row>
    <row r="406">
      <c r="A406" s="7" t="n"/>
      <c r="D406" s="8" t="n"/>
      <c r="E406" s="8" t="n"/>
      <c r="F406" s="8" t="n"/>
      <c r="I406" s="9">
        <f>IF(AND(D406&lt;&gt;"",E406&lt;&gt;""),ROUND((E406-D406)*1440,0),"")</f>
        <v/>
      </c>
      <c r="J406" s="9">
        <f>IF(AND(E406&lt;&gt;"",F406&lt;&gt;""),ROUND((F406-E406)*1440,0),"")</f>
        <v/>
      </c>
      <c r="K406" s="9">
        <f>IF(D406&lt;&gt;"",HOUR(D406),"")</f>
        <v/>
      </c>
    </row>
    <row r="407">
      <c r="A407" s="7" t="n"/>
      <c r="D407" s="8" t="n"/>
      <c r="E407" s="8" t="n"/>
      <c r="F407" s="8" t="n"/>
      <c r="I407" s="9">
        <f>IF(AND(D407&lt;&gt;"",E407&lt;&gt;""),ROUND((E407-D407)*1440,0),"")</f>
        <v/>
      </c>
      <c r="J407" s="9">
        <f>IF(AND(E407&lt;&gt;"",F407&lt;&gt;""),ROUND((F407-E407)*1440,0),"")</f>
        <v/>
      </c>
      <c r="K407" s="9">
        <f>IF(D407&lt;&gt;"",HOUR(D407),"")</f>
        <v/>
      </c>
    </row>
    <row r="408">
      <c r="A408" s="7" t="n"/>
      <c r="D408" s="8" t="n"/>
      <c r="E408" s="8" t="n"/>
      <c r="F408" s="8" t="n"/>
      <c r="I408" s="9">
        <f>IF(AND(D408&lt;&gt;"",E408&lt;&gt;""),ROUND((E408-D408)*1440,0),"")</f>
        <v/>
      </c>
      <c r="J408" s="9">
        <f>IF(AND(E408&lt;&gt;"",F408&lt;&gt;""),ROUND((F408-E408)*1440,0),"")</f>
        <v/>
      </c>
      <c r="K408" s="9">
        <f>IF(D408&lt;&gt;"",HOUR(D408),"")</f>
        <v/>
      </c>
    </row>
    <row r="409">
      <c r="A409" s="7" t="n"/>
      <c r="D409" s="8" t="n"/>
      <c r="E409" s="8" t="n"/>
      <c r="F409" s="8" t="n"/>
      <c r="I409" s="9">
        <f>IF(AND(D409&lt;&gt;"",E409&lt;&gt;""),ROUND((E409-D409)*1440,0),"")</f>
        <v/>
      </c>
      <c r="J409" s="9">
        <f>IF(AND(E409&lt;&gt;"",F409&lt;&gt;""),ROUND((F409-E409)*1440,0),"")</f>
        <v/>
      </c>
      <c r="K409" s="9">
        <f>IF(D409&lt;&gt;"",HOUR(D409),"")</f>
        <v/>
      </c>
    </row>
    <row r="410">
      <c r="A410" s="7" t="n"/>
      <c r="D410" s="8" t="n"/>
      <c r="E410" s="8" t="n"/>
      <c r="F410" s="8" t="n"/>
      <c r="I410" s="9">
        <f>IF(AND(D410&lt;&gt;"",E410&lt;&gt;""),ROUND((E410-D410)*1440,0),"")</f>
        <v/>
      </c>
      <c r="J410" s="9">
        <f>IF(AND(E410&lt;&gt;"",F410&lt;&gt;""),ROUND((F410-E410)*1440,0),"")</f>
        <v/>
      </c>
      <c r="K410" s="9">
        <f>IF(D410&lt;&gt;"",HOUR(D410),"")</f>
        <v/>
      </c>
    </row>
    <row r="411">
      <c r="A411" s="7" t="n"/>
      <c r="D411" s="8" t="n"/>
      <c r="E411" s="8" t="n"/>
      <c r="F411" s="8" t="n"/>
      <c r="I411" s="9">
        <f>IF(AND(D411&lt;&gt;"",E411&lt;&gt;""),ROUND((E411-D411)*1440,0),"")</f>
        <v/>
      </c>
      <c r="J411" s="9">
        <f>IF(AND(E411&lt;&gt;"",F411&lt;&gt;""),ROUND((F411-E411)*1440,0),"")</f>
        <v/>
      </c>
      <c r="K411" s="9">
        <f>IF(D411&lt;&gt;"",HOUR(D411),"")</f>
        <v/>
      </c>
    </row>
    <row r="412">
      <c r="A412" s="7" t="n"/>
      <c r="D412" s="8" t="n"/>
      <c r="E412" s="8" t="n"/>
      <c r="F412" s="8" t="n"/>
      <c r="I412" s="9">
        <f>IF(AND(D412&lt;&gt;"",E412&lt;&gt;""),ROUND((E412-D412)*1440,0),"")</f>
        <v/>
      </c>
      <c r="J412" s="9">
        <f>IF(AND(E412&lt;&gt;"",F412&lt;&gt;""),ROUND((F412-E412)*1440,0),"")</f>
        <v/>
      </c>
      <c r="K412" s="9">
        <f>IF(D412&lt;&gt;"",HOUR(D412),"")</f>
        <v/>
      </c>
    </row>
    <row r="413">
      <c r="A413" s="7" t="n"/>
      <c r="D413" s="8" t="n"/>
      <c r="E413" s="8" t="n"/>
      <c r="F413" s="8" t="n"/>
      <c r="I413" s="9">
        <f>IF(AND(D413&lt;&gt;"",E413&lt;&gt;""),ROUND((E413-D413)*1440,0),"")</f>
        <v/>
      </c>
      <c r="J413" s="9">
        <f>IF(AND(E413&lt;&gt;"",F413&lt;&gt;""),ROUND((F413-E413)*1440,0),"")</f>
        <v/>
      </c>
      <c r="K413" s="9">
        <f>IF(D413&lt;&gt;"",HOUR(D413),"")</f>
        <v/>
      </c>
    </row>
    <row r="414">
      <c r="A414" s="7" t="n"/>
      <c r="D414" s="8" t="n"/>
      <c r="E414" s="8" t="n"/>
      <c r="F414" s="8" t="n"/>
      <c r="I414" s="9">
        <f>IF(AND(D414&lt;&gt;"",E414&lt;&gt;""),ROUND((E414-D414)*1440,0),"")</f>
        <v/>
      </c>
      <c r="J414" s="9">
        <f>IF(AND(E414&lt;&gt;"",F414&lt;&gt;""),ROUND((F414-E414)*1440,0),"")</f>
        <v/>
      </c>
      <c r="K414" s="9">
        <f>IF(D414&lt;&gt;"",HOUR(D414),"")</f>
        <v/>
      </c>
    </row>
    <row r="415">
      <c r="A415" s="7" t="n"/>
      <c r="D415" s="8" t="n"/>
      <c r="E415" s="8" t="n"/>
      <c r="F415" s="8" t="n"/>
      <c r="I415" s="9">
        <f>IF(AND(D415&lt;&gt;"",E415&lt;&gt;""),ROUND((E415-D415)*1440,0),"")</f>
        <v/>
      </c>
      <c r="J415" s="9">
        <f>IF(AND(E415&lt;&gt;"",F415&lt;&gt;""),ROUND((F415-E415)*1440,0),"")</f>
        <v/>
      </c>
      <c r="K415" s="9">
        <f>IF(D415&lt;&gt;"",HOUR(D415),"")</f>
        <v/>
      </c>
    </row>
    <row r="416">
      <c r="A416" s="7" t="n"/>
      <c r="D416" s="8" t="n"/>
      <c r="E416" s="8" t="n"/>
      <c r="F416" s="8" t="n"/>
      <c r="I416" s="9">
        <f>IF(AND(D416&lt;&gt;"",E416&lt;&gt;""),ROUND((E416-D416)*1440,0),"")</f>
        <v/>
      </c>
      <c r="J416" s="9">
        <f>IF(AND(E416&lt;&gt;"",F416&lt;&gt;""),ROUND((F416-E416)*1440,0),"")</f>
        <v/>
      </c>
      <c r="K416" s="9">
        <f>IF(D416&lt;&gt;"",HOUR(D416),"")</f>
        <v/>
      </c>
    </row>
    <row r="417">
      <c r="A417" s="7" t="n"/>
      <c r="D417" s="8" t="n"/>
      <c r="E417" s="8" t="n"/>
      <c r="F417" s="8" t="n"/>
      <c r="I417" s="9">
        <f>IF(AND(D417&lt;&gt;"",E417&lt;&gt;""),ROUND((E417-D417)*1440,0),"")</f>
        <v/>
      </c>
      <c r="J417" s="9">
        <f>IF(AND(E417&lt;&gt;"",F417&lt;&gt;""),ROUND((F417-E417)*1440,0),"")</f>
        <v/>
      </c>
      <c r="K417" s="9">
        <f>IF(D417&lt;&gt;"",HOUR(D417),"")</f>
        <v/>
      </c>
    </row>
    <row r="418">
      <c r="A418" s="7" t="n"/>
      <c r="D418" s="8" t="n"/>
      <c r="E418" s="8" t="n"/>
      <c r="F418" s="8" t="n"/>
      <c r="I418" s="9">
        <f>IF(AND(D418&lt;&gt;"",E418&lt;&gt;""),ROUND((E418-D418)*1440,0),"")</f>
        <v/>
      </c>
      <c r="J418" s="9">
        <f>IF(AND(E418&lt;&gt;"",F418&lt;&gt;""),ROUND((F418-E418)*1440,0),"")</f>
        <v/>
      </c>
      <c r="K418" s="9">
        <f>IF(D418&lt;&gt;"",HOUR(D418),"")</f>
        <v/>
      </c>
    </row>
    <row r="419">
      <c r="A419" s="7" t="n"/>
      <c r="D419" s="8" t="n"/>
      <c r="E419" s="8" t="n"/>
      <c r="F419" s="8" t="n"/>
      <c r="I419" s="9">
        <f>IF(AND(D419&lt;&gt;"",E419&lt;&gt;""),ROUND((E419-D419)*1440,0),"")</f>
        <v/>
      </c>
      <c r="J419" s="9">
        <f>IF(AND(E419&lt;&gt;"",F419&lt;&gt;""),ROUND((F419-E419)*1440,0),"")</f>
        <v/>
      </c>
      <c r="K419" s="9">
        <f>IF(D419&lt;&gt;"",HOUR(D419),"")</f>
        <v/>
      </c>
    </row>
    <row r="420">
      <c r="A420" s="7" t="n"/>
      <c r="D420" s="8" t="n"/>
      <c r="E420" s="8" t="n"/>
      <c r="F420" s="8" t="n"/>
      <c r="I420" s="9">
        <f>IF(AND(D420&lt;&gt;"",E420&lt;&gt;""),ROUND((E420-D420)*1440,0),"")</f>
        <v/>
      </c>
      <c r="J420" s="9">
        <f>IF(AND(E420&lt;&gt;"",F420&lt;&gt;""),ROUND((F420-E420)*1440,0),"")</f>
        <v/>
      </c>
      <c r="K420" s="9">
        <f>IF(D420&lt;&gt;"",HOUR(D420),"")</f>
        <v/>
      </c>
    </row>
    <row r="421">
      <c r="A421" s="7" t="n"/>
      <c r="D421" s="8" t="n"/>
      <c r="E421" s="8" t="n"/>
      <c r="F421" s="8" t="n"/>
      <c r="I421" s="9">
        <f>IF(AND(D421&lt;&gt;"",E421&lt;&gt;""),ROUND((E421-D421)*1440,0),"")</f>
        <v/>
      </c>
      <c r="J421" s="9">
        <f>IF(AND(E421&lt;&gt;"",F421&lt;&gt;""),ROUND((F421-E421)*1440,0),"")</f>
        <v/>
      </c>
      <c r="K421" s="9">
        <f>IF(D421&lt;&gt;"",HOUR(D421),"")</f>
        <v/>
      </c>
    </row>
    <row r="422">
      <c r="A422" s="7" t="n"/>
      <c r="D422" s="8" t="n"/>
      <c r="E422" s="8" t="n"/>
      <c r="F422" s="8" t="n"/>
      <c r="I422" s="9">
        <f>IF(AND(D422&lt;&gt;"",E422&lt;&gt;""),ROUND((E422-D422)*1440,0),"")</f>
        <v/>
      </c>
      <c r="J422" s="9">
        <f>IF(AND(E422&lt;&gt;"",F422&lt;&gt;""),ROUND((F422-E422)*1440,0),"")</f>
        <v/>
      </c>
      <c r="K422" s="9">
        <f>IF(D422&lt;&gt;"",HOUR(D422),"")</f>
        <v/>
      </c>
    </row>
    <row r="423">
      <c r="A423" s="7" t="n"/>
      <c r="D423" s="8" t="n"/>
      <c r="E423" s="8" t="n"/>
      <c r="F423" s="8" t="n"/>
      <c r="I423" s="9">
        <f>IF(AND(D423&lt;&gt;"",E423&lt;&gt;""),ROUND((E423-D423)*1440,0),"")</f>
        <v/>
      </c>
      <c r="J423" s="9">
        <f>IF(AND(E423&lt;&gt;"",F423&lt;&gt;""),ROUND((F423-E423)*1440,0),"")</f>
        <v/>
      </c>
      <c r="K423" s="9">
        <f>IF(D423&lt;&gt;"",HOUR(D423),"")</f>
        <v/>
      </c>
    </row>
    <row r="424">
      <c r="A424" s="7" t="n"/>
      <c r="D424" s="8" t="n"/>
      <c r="E424" s="8" t="n"/>
      <c r="F424" s="8" t="n"/>
      <c r="I424" s="9">
        <f>IF(AND(D424&lt;&gt;"",E424&lt;&gt;""),ROUND((E424-D424)*1440,0),"")</f>
        <v/>
      </c>
      <c r="J424" s="9">
        <f>IF(AND(E424&lt;&gt;"",F424&lt;&gt;""),ROUND((F424-E424)*1440,0),"")</f>
        <v/>
      </c>
      <c r="K424" s="9">
        <f>IF(D424&lt;&gt;"",HOUR(D424),"")</f>
        <v/>
      </c>
    </row>
    <row r="425">
      <c r="A425" s="7" t="n"/>
      <c r="D425" s="8" t="n"/>
      <c r="E425" s="8" t="n"/>
      <c r="F425" s="8" t="n"/>
      <c r="I425" s="9">
        <f>IF(AND(D425&lt;&gt;"",E425&lt;&gt;""),ROUND((E425-D425)*1440,0),"")</f>
        <v/>
      </c>
      <c r="J425" s="9">
        <f>IF(AND(E425&lt;&gt;"",F425&lt;&gt;""),ROUND((F425-E425)*1440,0),"")</f>
        <v/>
      </c>
      <c r="K425" s="9">
        <f>IF(D425&lt;&gt;"",HOUR(D425),"")</f>
        <v/>
      </c>
    </row>
    <row r="426">
      <c r="A426" s="7" t="n"/>
      <c r="D426" s="8" t="n"/>
      <c r="E426" s="8" t="n"/>
      <c r="F426" s="8" t="n"/>
      <c r="I426" s="9">
        <f>IF(AND(D426&lt;&gt;"",E426&lt;&gt;""),ROUND((E426-D426)*1440,0),"")</f>
        <v/>
      </c>
      <c r="J426" s="9">
        <f>IF(AND(E426&lt;&gt;"",F426&lt;&gt;""),ROUND((F426-E426)*1440,0),"")</f>
        <v/>
      </c>
      <c r="K426" s="9">
        <f>IF(D426&lt;&gt;"",HOUR(D426),"")</f>
        <v/>
      </c>
    </row>
    <row r="427">
      <c r="A427" s="7" t="n"/>
      <c r="D427" s="8" t="n"/>
      <c r="E427" s="8" t="n"/>
      <c r="F427" s="8" t="n"/>
      <c r="I427" s="9">
        <f>IF(AND(D427&lt;&gt;"",E427&lt;&gt;""),ROUND((E427-D427)*1440,0),"")</f>
        <v/>
      </c>
      <c r="J427" s="9">
        <f>IF(AND(E427&lt;&gt;"",F427&lt;&gt;""),ROUND((F427-E427)*1440,0),"")</f>
        <v/>
      </c>
      <c r="K427" s="9">
        <f>IF(D427&lt;&gt;"",HOUR(D427),"")</f>
        <v/>
      </c>
    </row>
    <row r="428">
      <c r="A428" s="7" t="n"/>
      <c r="D428" s="8" t="n"/>
      <c r="E428" s="8" t="n"/>
      <c r="F428" s="8" t="n"/>
      <c r="I428" s="9">
        <f>IF(AND(D428&lt;&gt;"",E428&lt;&gt;""),ROUND((E428-D428)*1440,0),"")</f>
        <v/>
      </c>
      <c r="J428" s="9">
        <f>IF(AND(E428&lt;&gt;"",F428&lt;&gt;""),ROUND((F428-E428)*1440,0),"")</f>
        <v/>
      </c>
      <c r="K428" s="9">
        <f>IF(D428&lt;&gt;"",HOUR(D428),"")</f>
        <v/>
      </c>
    </row>
    <row r="429">
      <c r="A429" s="7" t="n"/>
      <c r="D429" s="8" t="n"/>
      <c r="E429" s="8" t="n"/>
      <c r="F429" s="8" t="n"/>
      <c r="I429" s="9">
        <f>IF(AND(D429&lt;&gt;"",E429&lt;&gt;""),ROUND((E429-D429)*1440,0),"")</f>
        <v/>
      </c>
      <c r="J429" s="9">
        <f>IF(AND(E429&lt;&gt;"",F429&lt;&gt;""),ROUND((F429-E429)*1440,0),"")</f>
        <v/>
      </c>
      <c r="K429" s="9">
        <f>IF(D429&lt;&gt;"",HOUR(D429),"")</f>
        <v/>
      </c>
    </row>
    <row r="430">
      <c r="A430" s="7" t="n"/>
      <c r="D430" s="8" t="n"/>
      <c r="E430" s="8" t="n"/>
      <c r="F430" s="8" t="n"/>
      <c r="I430" s="9">
        <f>IF(AND(D430&lt;&gt;"",E430&lt;&gt;""),ROUND((E430-D430)*1440,0),"")</f>
        <v/>
      </c>
      <c r="J430" s="9">
        <f>IF(AND(E430&lt;&gt;"",F430&lt;&gt;""),ROUND((F430-E430)*1440,0),"")</f>
        <v/>
      </c>
      <c r="K430" s="9">
        <f>IF(D430&lt;&gt;"",HOUR(D430),"")</f>
        <v/>
      </c>
    </row>
    <row r="431">
      <c r="A431" s="7" t="n"/>
      <c r="D431" s="8" t="n"/>
      <c r="E431" s="8" t="n"/>
      <c r="F431" s="8" t="n"/>
      <c r="I431" s="9">
        <f>IF(AND(D431&lt;&gt;"",E431&lt;&gt;""),ROUND((E431-D431)*1440,0),"")</f>
        <v/>
      </c>
      <c r="J431" s="9">
        <f>IF(AND(E431&lt;&gt;"",F431&lt;&gt;""),ROUND((F431-E431)*1440,0),"")</f>
        <v/>
      </c>
      <c r="K431" s="9">
        <f>IF(D431&lt;&gt;"",HOUR(D431),"")</f>
        <v/>
      </c>
    </row>
    <row r="432">
      <c r="A432" s="7" t="n"/>
      <c r="D432" s="8" t="n"/>
      <c r="E432" s="8" t="n"/>
      <c r="F432" s="8" t="n"/>
      <c r="I432" s="9">
        <f>IF(AND(D432&lt;&gt;"",E432&lt;&gt;""),ROUND((E432-D432)*1440,0),"")</f>
        <v/>
      </c>
      <c r="J432" s="9">
        <f>IF(AND(E432&lt;&gt;"",F432&lt;&gt;""),ROUND((F432-E432)*1440,0),"")</f>
        <v/>
      </c>
      <c r="K432" s="9">
        <f>IF(D432&lt;&gt;"",HOUR(D432),"")</f>
        <v/>
      </c>
    </row>
    <row r="433">
      <c r="A433" s="7" t="n"/>
      <c r="D433" s="8" t="n"/>
      <c r="E433" s="8" t="n"/>
      <c r="F433" s="8" t="n"/>
      <c r="I433" s="9">
        <f>IF(AND(D433&lt;&gt;"",E433&lt;&gt;""),ROUND((E433-D433)*1440,0),"")</f>
        <v/>
      </c>
      <c r="J433" s="9">
        <f>IF(AND(E433&lt;&gt;"",F433&lt;&gt;""),ROUND((F433-E433)*1440,0),"")</f>
        <v/>
      </c>
      <c r="K433" s="9">
        <f>IF(D433&lt;&gt;"",HOUR(D433),"")</f>
        <v/>
      </c>
    </row>
    <row r="434">
      <c r="A434" s="7" t="n"/>
      <c r="D434" s="8" t="n"/>
      <c r="E434" s="8" t="n"/>
      <c r="F434" s="8" t="n"/>
      <c r="I434" s="9">
        <f>IF(AND(D434&lt;&gt;"",E434&lt;&gt;""),ROUND((E434-D434)*1440,0),"")</f>
        <v/>
      </c>
      <c r="J434" s="9">
        <f>IF(AND(E434&lt;&gt;"",F434&lt;&gt;""),ROUND((F434-E434)*1440,0),"")</f>
        <v/>
      </c>
      <c r="K434" s="9">
        <f>IF(D434&lt;&gt;"",HOUR(D434),"")</f>
        <v/>
      </c>
    </row>
    <row r="435">
      <c r="A435" s="7" t="n"/>
      <c r="D435" s="8" t="n"/>
      <c r="E435" s="8" t="n"/>
      <c r="F435" s="8" t="n"/>
      <c r="I435" s="9">
        <f>IF(AND(D435&lt;&gt;"",E435&lt;&gt;""),ROUND((E435-D435)*1440,0),"")</f>
        <v/>
      </c>
      <c r="J435" s="9">
        <f>IF(AND(E435&lt;&gt;"",F435&lt;&gt;""),ROUND((F435-E435)*1440,0),"")</f>
        <v/>
      </c>
      <c r="K435" s="9">
        <f>IF(D435&lt;&gt;"",HOUR(D435),"")</f>
        <v/>
      </c>
    </row>
    <row r="436">
      <c r="A436" s="7" t="n"/>
      <c r="D436" s="8" t="n"/>
      <c r="E436" s="8" t="n"/>
      <c r="F436" s="8" t="n"/>
      <c r="I436" s="9">
        <f>IF(AND(D436&lt;&gt;"",E436&lt;&gt;""),ROUND((E436-D436)*1440,0),"")</f>
        <v/>
      </c>
      <c r="J436" s="9">
        <f>IF(AND(E436&lt;&gt;"",F436&lt;&gt;""),ROUND((F436-E436)*1440,0),"")</f>
        <v/>
      </c>
      <c r="K436" s="9">
        <f>IF(D436&lt;&gt;"",HOUR(D436),"")</f>
        <v/>
      </c>
    </row>
    <row r="437">
      <c r="A437" s="7" t="n"/>
      <c r="D437" s="8" t="n"/>
      <c r="E437" s="8" t="n"/>
      <c r="F437" s="8" t="n"/>
      <c r="I437" s="9">
        <f>IF(AND(D437&lt;&gt;"",E437&lt;&gt;""),ROUND((E437-D437)*1440,0),"")</f>
        <v/>
      </c>
      <c r="J437" s="9">
        <f>IF(AND(E437&lt;&gt;"",F437&lt;&gt;""),ROUND((F437-E437)*1440,0),"")</f>
        <v/>
      </c>
      <c r="K437" s="9">
        <f>IF(D437&lt;&gt;"",HOUR(D437),"")</f>
        <v/>
      </c>
    </row>
    <row r="438">
      <c r="A438" s="7" t="n"/>
      <c r="D438" s="8" t="n"/>
      <c r="E438" s="8" t="n"/>
      <c r="F438" s="8" t="n"/>
      <c r="I438" s="9">
        <f>IF(AND(D438&lt;&gt;"",E438&lt;&gt;""),ROUND((E438-D438)*1440,0),"")</f>
        <v/>
      </c>
      <c r="J438" s="9">
        <f>IF(AND(E438&lt;&gt;"",F438&lt;&gt;""),ROUND((F438-E438)*1440,0),"")</f>
        <v/>
      </c>
      <c r="K438" s="9">
        <f>IF(D438&lt;&gt;"",HOUR(D438),"")</f>
        <v/>
      </c>
    </row>
    <row r="439">
      <c r="A439" s="7" t="n"/>
      <c r="D439" s="8" t="n"/>
      <c r="E439" s="8" t="n"/>
      <c r="F439" s="8" t="n"/>
      <c r="I439" s="9">
        <f>IF(AND(D439&lt;&gt;"",E439&lt;&gt;""),ROUND((E439-D439)*1440,0),"")</f>
        <v/>
      </c>
      <c r="J439" s="9">
        <f>IF(AND(E439&lt;&gt;"",F439&lt;&gt;""),ROUND((F439-E439)*1440,0),"")</f>
        <v/>
      </c>
      <c r="K439" s="9">
        <f>IF(D439&lt;&gt;"",HOUR(D439),"")</f>
        <v/>
      </c>
    </row>
    <row r="440">
      <c r="A440" s="7" t="n"/>
      <c r="D440" s="8" t="n"/>
      <c r="E440" s="8" t="n"/>
      <c r="F440" s="8" t="n"/>
      <c r="I440" s="9">
        <f>IF(AND(D440&lt;&gt;"",E440&lt;&gt;""),ROUND((E440-D440)*1440,0),"")</f>
        <v/>
      </c>
      <c r="J440" s="9">
        <f>IF(AND(E440&lt;&gt;"",F440&lt;&gt;""),ROUND((F440-E440)*1440,0),"")</f>
        <v/>
      </c>
      <c r="K440" s="9">
        <f>IF(D440&lt;&gt;"",HOUR(D440),"")</f>
        <v/>
      </c>
    </row>
    <row r="441">
      <c r="A441" s="7" t="n"/>
      <c r="D441" s="8" t="n"/>
      <c r="E441" s="8" t="n"/>
      <c r="F441" s="8" t="n"/>
      <c r="I441" s="9">
        <f>IF(AND(D441&lt;&gt;"",E441&lt;&gt;""),ROUND((E441-D441)*1440,0),"")</f>
        <v/>
      </c>
      <c r="J441" s="9">
        <f>IF(AND(E441&lt;&gt;"",F441&lt;&gt;""),ROUND((F441-E441)*1440,0),"")</f>
        <v/>
      </c>
      <c r="K441" s="9">
        <f>IF(D441&lt;&gt;"",HOUR(D441),"")</f>
        <v/>
      </c>
    </row>
    <row r="442">
      <c r="A442" s="7" t="n"/>
      <c r="D442" s="8" t="n"/>
      <c r="E442" s="8" t="n"/>
      <c r="F442" s="8" t="n"/>
      <c r="I442" s="9">
        <f>IF(AND(D442&lt;&gt;"",E442&lt;&gt;""),ROUND((E442-D442)*1440,0),"")</f>
        <v/>
      </c>
      <c r="J442" s="9">
        <f>IF(AND(E442&lt;&gt;"",F442&lt;&gt;""),ROUND((F442-E442)*1440,0),"")</f>
        <v/>
      </c>
      <c r="K442" s="9">
        <f>IF(D442&lt;&gt;"",HOUR(D442),"")</f>
        <v/>
      </c>
    </row>
    <row r="443">
      <c r="A443" s="7" t="n"/>
      <c r="D443" s="8" t="n"/>
      <c r="E443" s="8" t="n"/>
      <c r="F443" s="8" t="n"/>
      <c r="I443" s="9">
        <f>IF(AND(D443&lt;&gt;"",E443&lt;&gt;""),ROUND((E443-D443)*1440,0),"")</f>
        <v/>
      </c>
      <c r="J443" s="9">
        <f>IF(AND(E443&lt;&gt;"",F443&lt;&gt;""),ROUND((F443-E443)*1440,0),"")</f>
        <v/>
      </c>
      <c r="K443" s="9">
        <f>IF(D443&lt;&gt;"",HOUR(D443),"")</f>
        <v/>
      </c>
    </row>
    <row r="444">
      <c r="A444" s="7" t="n"/>
      <c r="D444" s="8" t="n"/>
      <c r="E444" s="8" t="n"/>
      <c r="F444" s="8" t="n"/>
      <c r="I444" s="9">
        <f>IF(AND(D444&lt;&gt;"",E444&lt;&gt;""),ROUND((E444-D444)*1440,0),"")</f>
        <v/>
      </c>
      <c r="J444" s="9">
        <f>IF(AND(E444&lt;&gt;"",F444&lt;&gt;""),ROUND((F444-E444)*1440,0),"")</f>
        <v/>
      </c>
      <c r="K444" s="9">
        <f>IF(D444&lt;&gt;"",HOUR(D444),"")</f>
        <v/>
      </c>
    </row>
    <row r="445">
      <c r="A445" s="7" t="n"/>
      <c r="D445" s="8" t="n"/>
      <c r="E445" s="8" t="n"/>
      <c r="F445" s="8" t="n"/>
      <c r="I445" s="9">
        <f>IF(AND(D445&lt;&gt;"",E445&lt;&gt;""),ROUND((E445-D445)*1440,0),"")</f>
        <v/>
      </c>
      <c r="J445" s="9">
        <f>IF(AND(E445&lt;&gt;"",F445&lt;&gt;""),ROUND((F445-E445)*1440,0),"")</f>
        <v/>
      </c>
      <c r="K445" s="9">
        <f>IF(D445&lt;&gt;"",HOUR(D445),"")</f>
        <v/>
      </c>
    </row>
    <row r="446">
      <c r="A446" s="7" t="n"/>
      <c r="D446" s="8" t="n"/>
      <c r="E446" s="8" t="n"/>
      <c r="F446" s="8" t="n"/>
      <c r="I446" s="9">
        <f>IF(AND(D446&lt;&gt;"",E446&lt;&gt;""),ROUND((E446-D446)*1440,0),"")</f>
        <v/>
      </c>
      <c r="J446" s="9">
        <f>IF(AND(E446&lt;&gt;"",F446&lt;&gt;""),ROUND((F446-E446)*1440,0),"")</f>
        <v/>
      </c>
      <c r="K446" s="9">
        <f>IF(D446&lt;&gt;"",HOUR(D446),"")</f>
        <v/>
      </c>
    </row>
    <row r="447">
      <c r="A447" s="7" t="n"/>
      <c r="D447" s="8" t="n"/>
      <c r="E447" s="8" t="n"/>
      <c r="F447" s="8" t="n"/>
      <c r="I447" s="9">
        <f>IF(AND(D447&lt;&gt;"",E447&lt;&gt;""),ROUND((E447-D447)*1440,0),"")</f>
        <v/>
      </c>
      <c r="J447" s="9">
        <f>IF(AND(E447&lt;&gt;"",F447&lt;&gt;""),ROUND((F447-E447)*1440,0),"")</f>
        <v/>
      </c>
      <c r="K447" s="9">
        <f>IF(D447&lt;&gt;"",HOUR(D447),"")</f>
        <v/>
      </c>
    </row>
    <row r="448">
      <c r="A448" s="7" t="n"/>
      <c r="D448" s="8" t="n"/>
      <c r="E448" s="8" t="n"/>
      <c r="F448" s="8" t="n"/>
      <c r="I448" s="9">
        <f>IF(AND(D448&lt;&gt;"",E448&lt;&gt;""),ROUND((E448-D448)*1440,0),"")</f>
        <v/>
      </c>
      <c r="J448" s="9">
        <f>IF(AND(E448&lt;&gt;"",F448&lt;&gt;""),ROUND((F448-E448)*1440,0),"")</f>
        <v/>
      </c>
      <c r="K448" s="9">
        <f>IF(D448&lt;&gt;"",HOUR(D448),"")</f>
        <v/>
      </c>
    </row>
    <row r="449">
      <c r="A449" s="7" t="n"/>
      <c r="D449" s="8" t="n"/>
      <c r="E449" s="8" t="n"/>
      <c r="F449" s="8" t="n"/>
      <c r="I449" s="9">
        <f>IF(AND(D449&lt;&gt;"",E449&lt;&gt;""),ROUND((E449-D449)*1440,0),"")</f>
        <v/>
      </c>
      <c r="J449" s="9">
        <f>IF(AND(E449&lt;&gt;"",F449&lt;&gt;""),ROUND((F449-E449)*1440,0),"")</f>
        <v/>
      </c>
      <c r="K449" s="9">
        <f>IF(D449&lt;&gt;"",HOUR(D449),"")</f>
        <v/>
      </c>
    </row>
    <row r="450">
      <c r="A450" s="7" t="n"/>
      <c r="D450" s="8" t="n"/>
      <c r="E450" s="8" t="n"/>
      <c r="F450" s="8" t="n"/>
      <c r="I450" s="9">
        <f>IF(AND(D450&lt;&gt;"",E450&lt;&gt;""),ROUND((E450-D450)*1440,0),"")</f>
        <v/>
      </c>
      <c r="J450" s="9">
        <f>IF(AND(E450&lt;&gt;"",F450&lt;&gt;""),ROUND((F450-E450)*1440,0),"")</f>
        <v/>
      </c>
      <c r="K450" s="9">
        <f>IF(D450&lt;&gt;"",HOUR(D450),"")</f>
        <v/>
      </c>
    </row>
    <row r="451">
      <c r="A451" s="7" t="n"/>
      <c r="D451" s="8" t="n"/>
      <c r="E451" s="8" t="n"/>
      <c r="F451" s="8" t="n"/>
      <c r="I451" s="9">
        <f>IF(AND(D451&lt;&gt;"",E451&lt;&gt;""),ROUND((E451-D451)*1440,0),"")</f>
        <v/>
      </c>
      <c r="J451" s="9">
        <f>IF(AND(E451&lt;&gt;"",F451&lt;&gt;""),ROUND((F451-E451)*1440,0),"")</f>
        <v/>
      </c>
      <c r="K451" s="9">
        <f>IF(D451&lt;&gt;"",HOUR(D451),"")</f>
        <v/>
      </c>
    </row>
    <row r="452">
      <c r="A452" s="7" t="n"/>
      <c r="D452" s="8" t="n"/>
      <c r="E452" s="8" t="n"/>
      <c r="F452" s="8" t="n"/>
      <c r="I452" s="9">
        <f>IF(AND(D452&lt;&gt;"",E452&lt;&gt;""),ROUND((E452-D452)*1440,0),"")</f>
        <v/>
      </c>
      <c r="J452" s="9">
        <f>IF(AND(E452&lt;&gt;"",F452&lt;&gt;""),ROUND((F452-E452)*1440,0),"")</f>
        <v/>
      </c>
      <c r="K452" s="9">
        <f>IF(D452&lt;&gt;"",HOUR(D452),"")</f>
        <v/>
      </c>
    </row>
    <row r="453">
      <c r="A453" s="7" t="n"/>
      <c r="D453" s="8" t="n"/>
      <c r="E453" s="8" t="n"/>
      <c r="F453" s="8" t="n"/>
      <c r="I453" s="9">
        <f>IF(AND(D453&lt;&gt;"",E453&lt;&gt;""),ROUND((E453-D453)*1440,0),"")</f>
        <v/>
      </c>
      <c r="J453" s="9">
        <f>IF(AND(E453&lt;&gt;"",F453&lt;&gt;""),ROUND((F453-E453)*1440,0),"")</f>
        <v/>
      </c>
      <c r="K453" s="9">
        <f>IF(D453&lt;&gt;"",HOUR(D453),"")</f>
        <v/>
      </c>
    </row>
    <row r="454">
      <c r="A454" s="7" t="n"/>
      <c r="D454" s="8" t="n"/>
      <c r="E454" s="8" t="n"/>
      <c r="F454" s="8" t="n"/>
      <c r="I454" s="9">
        <f>IF(AND(D454&lt;&gt;"",E454&lt;&gt;""),ROUND((E454-D454)*1440,0),"")</f>
        <v/>
      </c>
      <c r="J454" s="9">
        <f>IF(AND(E454&lt;&gt;"",F454&lt;&gt;""),ROUND((F454-E454)*1440,0),"")</f>
        <v/>
      </c>
      <c r="K454" s="9">
        <f>IF(D454&lt;&gt;"",HOUR(D454),"")</f>
        <v/>
      </c>
    </row>
    <row r="455">
      <c r="A455" s="7" t="n"/>
      <c r="D455" s="8" t="n"/>
      <c r="E455" s="8" t="n"/>
      <c r="F455" s="8" t="n"/>
      <c r="I455" s="9">
        <f>IF(AND(D455&lt;&gt;"",E455&lt;&gt;""),ROUND((E455-D455)*1440,0),"")</f>
        <v/>
      </c>
      <c r="J455" s="9">
        <f>IF(AND(E455&lt;&gt;"",F455&lt;&gt;""),ROUND((F455-E455)*1440,0),"")</f>
        <v/>
      </c>
      <c r="K455" s="9">
        <f>IF(D455&lt;&gt;"",HOUR(D455),"")</f>
        <v/>
      </c>
    </row>
    <row r="456">
      <c r="A456" s="7" t="n"/>
      <c r="D456" s="8" t="n"/>
      <c r="E456" s="8" t="n"/>
      <c r="F456" s="8" t="n"/>
      <c r="I456" s="9">
        <f>IF(AND(D456&lt;&gt;"",E456&lt;&gt;""),ROUND((E456-D456)*1440,0),"")</f>
        <v/>
      </c>
      <c r="J456" s="9">
        <f>IF(AND(E456&lt;&gt;"",F456&lt;&gt;""),ROUND((F456-E456)*1440,0),"")</f>
        <v/>
      </c>
      <c r="K456" s="9">
        <f>IF(D456&lt;&gt;"",HOUR(D456),"")</f>
        <v/>
      </c>
    </row>
    <row r="457">
      <c r="A457" s="7" t="n"/>
      <c r="D457" s="8" t="n"/>
      <c r="E457" s="8" t="n"/>
      <c r="F457" s="8" t="n"/>
      <c r="I457" s="9">
        <f>IF(AND(D457&lt;&gt;"",E457&lt;&gt;""),ROUND((E457-D457)*1440,0),"")</f>
        <v/>
      </c>
      <c r="J457" s="9">
        <f>IF(AND(E457&lt;&gt;"",F457&lt;&gt;""),ROUND((F457-E457)*1440,0),"")</f>
        <v/>
      </c>
      <c r="K457" s="9">
        <f>IF(D457&lt;&gt;"",HOUR(D457),"")</f>
        <v/>
      </c>
    </row>
    <row r="458">
      <c r="A458" s="7" t="n"/>
      <c r="D458" s="8" t="n"/>
      <c r="E458" s="8" t="n"/>
      <c r="F458" s="8" t="n"/>
      <c r="I458" s="9">
        <f>IF(AND(D458&lt;&gt;"",E458&lt;&gt;""),ROUND((E458-D458)*1440,0),"")</f>
        <v/>
      </c>
      <c r="J458" s="9">
        <f>IF(AND(E458&lt;&gt;"",F458&lt;&gt;""),ROUND((F458-E458)*1440,0),"")</f>
        <v/>
      </c>
      <c r="K458" s="9">
        <f>IF(D458&lt;&gt;"",HOUR(D458),"")</f>
        <v/>
      </c>
    </row>
    <row r="459">
      <c r="A459" s="7" t="n"/>
      <c r="D459" s="8" t="n"/>
      <c r="E459" s="8" t="n"/>
      <c r="F459" s="8" t="n"/>
      <c r="I459" s="9">
        <f>IF(AND(D459&lt;&gt;"",E459&lt;&gt;""),ROUND((E459-D459)*1440,0),"")</f>
        <v/>
      </c>
      <c r="J459" s="9">
        <f>IF(AND(E459&lt;&gt;"",F459&lt;&gt;""),ROUND((F459-E459)*1440,0),"")</f>
        <v/>
      </c>
      <c r="K459" s="9">
        <f>IF(D459&lt;&gt;"",HOUR(D459),"")</f>
        <v/>
      </c>
    </row>
    <row r="460">
      <c r="A460" s="7" t="n"/>
      <c r="D460" s="8" t="n"/>
      <c r="E460" s="8" t="n"/>
      <c r="F460" s="8" t="n"/>
      <c r="I460" s="9">
        <f>IF(AND(D460&lt;&gt;"",E460&lt;&gt;""),ROUND((E460-D460)*1440,0),"")</f>
        <v/>
      </c>
      <c r="J460" s="9">
        <f>IF(AND(E460&lt;&gt;"",F460&lt;&gt;""),ROUND((F460-E460)*1440,0),"")</f>
        <v/>
      </c>
      <c r="K460" s="9">
        <f>IF(D460&lt;&gt;"",HOUR(D460),"")</f>
        <v/>
      </c>
    </row>
    <row r="461">
      <c r="A461" s="7" t="n"/>
      <c r="D461" s="8" t="n"/>
      <c r="E461" s="8" t="n"/>
      <c r="F461" s="8" t="n"/>
      <c r="I461" s="9">
        <f>IF(AND(D461&lt;&gt;"",E461&lt;&gt;""),ROUND((E461-D461)*1440,0),"")</f>
        <v/>
      </c>
      <c r="J461" s="9">
        <f>IF(AND(E461&lt;&gt;"",F461&lt;&gt;""),ROUND((F461-E461)*1440,0),"")</f>
        <v/>
      </c>
      <c r="K461" s="9">
        <f>IF(D461&lt;&gt;"",HOUR(D461),"")</f>
        <v/>
      </c>
    </row>
    <row r="462">
      <c r="A462" s="7" t="n"/>
      <c r="D462" s="8" t="n"/>
      <c r="E462" s="8" t="n"/>
      <c r="F462" s="8" t="n"/>
      <c r="I462" s="9">
        <f>IF(AND(D462&lt;&gt;"",E462&lt;&gt;""),ROUND((E462-D462)*1440,0),"")</f>
        <v/>
      </c>
      <c r="J462" s="9">
        <f>IF(AND(E462&lt;&gt;"",F462&lt;&gt;""),ROUND((F462-E462)*1440,0),"")</f>
        <v/>
      </c>
      <c r="K462" s="9">
        <f>IF(D462&lt;&gt;"",HOUR(D462),"")</f>
        <v/>
      </c>
    </row>
    <row r="463">
      <c r="A463" s="7" t="n"/>
      <c r="D463" s="8" t="n"/>
      <c r="E463" s="8" t="n"/>
      <c r="F463" s="8" t="n"/>
      <c r="I463" s="9">
        <f>IF(AND(D463&lt;&gt;"",E463&lt;&gt;""),ROUND((E463-D463)*1440,0),"")</f>
        <v/>
      </c>
      <c r="J463" s="9">
        <f>IF(AND(E463&lt;&gt;"",F463&lt;&gt;""),ROUND((F463-E463)*1440,0),"")</f>
        <v/>
      </c>
      <c r="K463" s="9">
        <f>IF(D463&lt;&gt;"",HOUR(D463),"")</f>
        <v/>
      </c>
    </row>
    <row r="464">
      <c r="A464" s="7" t="n"/>
      <c r="D464" s="8" t="n"/>
      <c r="E464" s="8" t="n"/>
      <c r="F464" s="8" t="n"/>
      <c r="I464" s="9">
        <f>IF(AND(D464&lt;&gt;"",E464&lt;&gt;""),ROUND((E464-D464)*1440,0),"")</f>
        <v/>
      </c>
      <c r="J464" s="9">
        <f>IF(AND(E464&lt;&gt;"",F464&lt;&gt;""),ROUND((F464-E464)*1440,0),"")</f>
        <v/>
      </c>
      <c r="K464" s="9">
        <f>IF(D464&lt;&gt;"",HOUR(D464),"")</f>
        <v/>
      </c>
    </row>
    <row r="465">
      <c r="A465" s="7" t="n"/>
      <c r="D465" s="8" t="n"/>
      <c r="E465" s="8" t="n"/>
      <c r="F465" s="8" t="n"/>
      <c r="I465" s="9">
        <f>IF(AND(D465&lt;&gt;"",E465&lt;&gt;""),ROUND((E465-D465)*1440,0),"")</f>
        <v/>
      </c>
      <c r="J465" s="9">
        <f>IF(AND(E465&lt;&gt;"",F465&lt;&gt;""),ROUND((F465-E465)*1440,0),"")</f>
        <v/>
      </c>
      <c r="K465" s="9">
        <f>IF(D465&lt;&gt;"",HOUR(D465),"")</f>
        <v/>
      </c>
    </row>
    <row r="466">
      <c r="A466" s="7" t="n"/>
      <c r="D466" s="8" t="n"/>
      <c r="E466" s="8" t="n"/>
      <c r="F466" s="8" t="n"/>
      <c r="I466" s="9">
        <f>IF(AND(D466&lt;&gt;"",E466&lt;&gt;""),ROUND((E466-D466)*1440,0),"")</f>
        <v/>
      </c>
      <c r="J466" s="9">
        <f>IF(AND(E466&lt;&gt;"",F466&lt;&gt;""),ROUND((F466-E466)*1440,0),"")</f>
        <v/>
      </c>
      <c r="K466" s="9">
        <f>IF(D466&lt;&gt;"",HOUR(D466),"")</f>
        <v/>
      </c>
    </row>
    <row r="467">
      <c r="A467" s="7" t="n"/>
      <c r="D467" s="8" t="n"/>
      <c r="E467" s="8" t="n"/>
      <c r="F467" s="8" t="n"/>
      <c r="I467" s="9">
        <f>IF(AND(D467&lt;&gt;"",E467&lt;&gt;""),ROUND((E467-D467)*1440,0),"")</f>
        <v/>
      </c>
      <c r="J467" s="9">
        <f>IF(AND(E467&lt;&gt;"",F467&lt;&gt;""),ROUND((F467-E467)*1440,0),"")</f>
        <v/>
      </c>
      <c r="K467" s="9">
        <f>IF(D467&lt;&gt;"",HOUR(D467),"")</f>
        <v/>
      </c>
    </row>
    <row r="468">
      <c r="A468" s="7" t="n"/>
      <c r="D468" s="8" t="n"/>
      <c r="E468" s="8" t="n"/>
      <c r="F468" s="8" t="n"/>
      <c r="I468" s="9">
        <f>IF(AND(D468&lt;&gt;"",E468&lt;&gt;""),ROUND((E468-D468)*1440,0),"")</f>
        <v/>
      </c>
      <c r="J468" s="9">
        <f>IF(AND(E468&lt;&gt;"",F468&lt;&gt;""),ROUND((F468-E468)*1440,0),"")</f>
        <v/>
      </c>
      <c r="K468" s="9">
        <f>IF(D468&lt;&gt;"",HOUR(D468),"")</f>
        <v/>
      </c>
    </row>
    <row r="469">
      <c r="A469" s="7" t="n"/>
      <c r="D469" s="8" t="n"/>
      <c r="E469" s="8" t="n"/>
      <c r="F469" s="8" t="n"/>
      <c r="I469" s="9">
        <f>IF(AND(D469&lt;&gt;"",E469&lt;&gt;""),ROUND((E469-D469)*1440,0),"")</f>
        <v/>
      </c>
      <c r="J469" s="9">
        <f>IF(AND(E469&lt;&gt;"",F469&lt;&gt;""),ROUND((F469-E469)*1440,0),"")</f>
        <v/>
      </c>
      <c r="K469" s="9">
        <f>IF(D469&lt;&gt;"",HOUR(D469),"")</f>
        <v/>
      </c>
    </row>
    <row r="470">
      <c r="A470" s="7" t="n"/>
      <c r="D470" s="8" t="n"/>
      <c r="E470" s="8" t="n"/>
      <c r="F470" s="8" t="n"/>
      <c r="I470" s="9">
        <f>IF(AND(D470&lt;&gt;"",E470&lt;&gt;""),ROUND((E470-D470)*1440,0),"")</f>
        <v/>
      </c>
      <c r="J470" s="9">
        <f>IF(AND(E470&lt;&gt;"",F470&lt;&gt;""),ROUND((F470-E470)*1440,0),"")</f>
        <v/>
      </c>
      <c r="K470" s="9">
        <f>IF(D470&lt;&gt;"",HOUR(D470),"")</f>
        <v/>
      </c>
    </row>
    <row r="471">
      <c r="A471" s="7" t="n"/>
      <c r="D471" s="8" t="n"/>
      <c r="E471" s="8" t="n"/>
      <c r="F471" s="8" t="n"/>
      <c r="I471" s="9">
        <f>IF(AND(D471&lt;&gt;"",E471&lt;&gt;""),ROUND((E471-D471)*1440,0),"")</f>
        <v/>
      </c>
      <c r="J471" s="9">
        <f>IF(AND(E471&lt;&gt;"",F471&lt;&gt;""),ROUND((F471-E471)*1440,0),"")</f>
        <v/>
      </c>
      <c r="K471" s="9">
        <f>IF(D471&lt;&gt;"",HOUR(D471),"")</f>
        <v/>
      </c>
    </row>
    <row r="472">
      <c r="A472" s="7" t="n"/>
      <c r="D472" s="8" t="n"/>
      <c r="E472" s="8" t="n"/>
      <c r="F472" s="8" t="n"/>
      <c r="I472" s="9">
        <f>IF(AND(D472&lt;&gt;"",E472&lt;&gt;""),ROUND((E472-D472)*1440,0),"")</f>
        <v/>
      </c>
      <c r="J472" s="9">
        <f>IF(AND(E472&lt;&gt;"",F472&lt;&gt;""),ROUND((F472-E472)*1440,0),"")</f>
        <v/>
      </c>
      <c r="K472" s="9">
        <f>IF(D472&lt;&gt;"",HOUR(D472),"")</f>
        <v/>
      </c>
    </row>
    <row r="473">
      <c r="A473" s="7" t="n"/>
      <c r="D473" s="8" t="n"/>
      <c r="E473" s="8" t="n"/>
      <c r="F473" s="8" t="n"/>
      <c r="I473" s="9">
        <f>IF(AND(D473&lt;&gt;"",E473&lt;&gt;""),ROUND((E473-D473)*1440,0),"")</f>
        <v/>
      </c>
      <c r="J473" s="9">
        <f>IF(AND(E473&lt;&gt;"",F473&lt;&gt;""),ROUND((F473-E473)*1440,0),"")</f>
        <v/>
      </c>
      <c r="K473" s="9">
        <f>IF(D473&lt;&gt;"",HOUR(D473),"")</f>
        <v/>
      </c>
    </row>
    <row r="474">
      <c r="A474" s="7" t="n"/>
      <c r="D474" s="8" t="n"/>
      <c r="E474" s="8" t="n"/>
      <c r="F474" s="8" t="n"/>
      <c r="I474" s="9">
        <f>IF(AND(D474&lt;&gt;"",E474&lt;&gt;""),ROUND((E474-D474)*1440,0),"")</f>
        <v/>
      </c>
      <c r="J474" s="9">
        <f>IF(AND(E474&lt;&gt;"",F474&lt;&gt;""),ROUND((F474-E474)*1440,0),"")</f>
        <v/>
      </c>
      <c r="K474" s="9">
        <f>IF(D474&lt;&gt;"",HOUR(D474),"")</f>
        <v/>
      </c>
    </row>
    <row r="475">
      <c r="A475" s="7" t="n"/>
      <c r="D475" s="8" t="n"/>
      <c r="E475" s="8" t="n"/>
      <c r="F475" s="8" t="n"/>
      <c r="I475" s="9">
        <f>IF(AND(D475&lt;&gt;"",E475&lt;&gt;""),ROUND((E475-D475)*1440,0),"")</f>
        <v/>
      </c>
      <c r="J475" s="9">
        <f>IF(AND(E475&lt;&gt;"",F475&lt;&gt;""),ROUND((F475-E475)*1440,0),"")</f>
        <v/>
      </c>
      <c r="K475" s="9">
        <f>IF(D475&lt;&gt;"",HOUR(D475),"")</f>
        <v/>
      </c>
    </row>
    <row r="476">
      <c r="A476" s="7" t="n"/>
      <c r="D476" s="8" t="n"/>
      <c r="E476" s="8" t="n"/>
      <c r="F476" s="8" t="n"/>
      <c r="I476" s="9">
        <f>IF(AND(D476&lt;&gt;"",E476&lt;&gt;""),ROUND((E476-D476)*1440,0),"")</f>
        <v/>
      </c>
      <c r="J476" s="9">
        <f>IF(AND(E476&lt;&gt;"",F476&lt;&gt;""),ROUND((F476-E476)*1440,0),"")</f>
        <v/>
      </c>
      <c r="K476" s="9">
        <f>IF(D476&lt;&gt;"",HOUR(D476),"")</f>
        <v/>
      </c>
    </row>
    <row r="477">
      <c r="A477" s="7" t="n"/>
      <c r="D477" s="8" t="n"/>
      <c r="E477" s="8" t="n"/>
      <c r="F477" s="8" t="n"/>
      <c r="I477" s="9">
        <f>IF(AND(D477&lt;&gt;"",E477&lt;&gt;""),ROUND((E477-D477)*1440,0),"")</f>
        <v/>
      </c>
      <c r="J477" s="9">
        <f>IF(AND(E477&lt;&gt;"",F477&lt;&gt;""),ROUND((F477-E477)*1440,0),"")</f>
        <v/>
      </c>
      <c r="K477" s="9">
        <f>IF(D477&lt;&gt;"",HOUR(D477),"")</f>
        <v/>
      </c>
    </row>
    <row r="478">
      <c r="A478" s="7" t="n"/>
      <c r="D478" s="8" t="n"/>
      <c r="E478" s="8" t="n"/>
      <c r="F478" s="8" t="n"/>
      <c r="I478" s="9">
        <f>IF(AND(D478&lt;&gt;"",E478&lt;&gt;""),ROUND((E478-D478)*1440,0),"")</f>
        <v/>
      </c>
      <c r="J478" s="9">
        <f>IF(AND(E478&lt;&gt;"",F478&lt;&gt;""),ROUND((F478-E478)*1440,0),"")</f>
        <v/>
      </c>
      <c r="K478" s="9">
        <f>IF(D478&lt;&gt;"",HOUR(D478),"")</f>
        <v/>
      </c>
    </row>
    <row r="479">
      <c r="A479" s="7" t="n"/>
      <c r="D479" s="8" t="n"/>
      <c r="E479" s="8" t="n"/>
      <c r="F479" s="8" t="n"/>
      <c r="I479" s="9">
        <f>IF(AND(D479&lt;&gt;"",E479&lt;&gt;""),ROUND((E479-D479)*1440,0),"")</f>
        <v/>
      </c>
      <c r="J479" s="9">
        <f>IF(AND(E479&lt;&gt;"",F479&lt;&gt;""),ROUND((F479-E479)*1440,0),"")</f>
        <v/>
      </c>
      <c r="K479" s="9">
        <f>IF(D479&lt;&gt;"",HOUR(D479),"")</f>
        <v/>
      </c>
    </row>
    <row r="480">
      <c r="A480" s="7" t="n"/>
      <c r="D480" s="8" t="n"/>
      <c r="E480" s="8" t="n"/>
      <c r="F480" s="8" t="n"/>
      <c r="I480" s="9">
        <f>IF(AND(D480&lt;&gt;"",E480&lt;&gt;""),ROUND((E480-D480)*1440,0),"")</f>
        <v/>
      </c>
      <c r="J480" s="9">
        <f>IF(AND(E480&lt;&gt;"",F480&lt;&gt;""),ROUND((F480-E480)*1440,0),"")</f>
        <v/>
      </c>
      <c r="K480" s="9">
        <f>IF(D480&lt;&gt;"",HOUR(D480),"")</f>
        <v/>
      </c>
    </row>
    <row r="481">
      <c r="A481" s="7" t="n"/>
      <c r="D481" s="8" t="n"/>
      <c r="E481" s="8" t="n"/>
      <c r="F481" s="8" t="n"/>
      <c r="I481" s="9">
        <f>IF(AND(D481&lt;&gt;"",E481&lt;&gt;""),ROUND((E481-D481)*1440,0),"")</f>
        <v/>
      </c>
      <c r="J481" s="9">
        <f>IF(AND(E481&lt;&gt;"",F481&lt;&gt;""),ROUND((F481-E481)*1440,0),"")</f>
        <v/>
      </c>
      <c r="K481" s="9">
        <f>IF(D481&lt;&gt;"",HOUR(D481),"")</f>
        <v/>
      </c>
    </row>
    <row r="482">
      <c r="A482" s="7" t="n"/>
      <c r="D482" s="8" t="n"/>
      <c r="E482" s="8" t="n"/>
      <c r="F482" s="8" t="n"/>
      <c r="I482" s="9">
        <f>IF(AND(D482&lt;&gt;"",E482&lt;&gt;""),ROUND((E482-D482)*1440,0),"")</f>
        <v/>
      </c>
      <c r="J482" s="9">
        <f>IF(AND(E482&lt;&gt;"",F482&lt;&gt;""),ROUND((F482-E482)*1440,0),"")</f>
        <v/>
      </c>
      <c r="K482" s="9">
        <f>IF(D482&lt;&gt;"",HOUR(D482),"")</f>
        <v/>
      </c>
    </row>
    <row r="483">
      <c r="A483" s="7" t="n"/>
      <c r="D483" s="8" t="n"/>
      <c r="E483" s="8" t="n"/>
      <c r="F483" s="8" t="n"/>
      <c r="I483" s="9">
        <f>IF(AND(D483&lt;&gt;"",E483&lt;&gt;""),ROUND((E483-D483)*1440,0),"")</f>
        <v/>
      </c>
      <c r="J483" s="9">
        <f>IF(AND(E483&lt;&gt;"",F483&lt;&gt;""),ROUND((F483-E483)*1440,0),"")</f>
        <v/>
      </c>
      <c r="K483" s="9">
        <f>IF(D483&lt;&gt;"",HOUR(D483),"")</f>
        <v/>
      </c>
    </row>
    <row r="484">
      <c r="A484" s="7" t="n"/>
      <c r="D484" s="8" t="n"/>
      <c r="E484" s="8" t="n"/>
      <c r="F484" s="8" t="n"/>
      <c r="I484" s="9">
        <f>IF(AND(D484&lt;&gt;"",E484&lt;&gt;""),ROUND((E484-D484)*1440,0),"")</f>
        <v/>
      </c>
      <c r="J484" s="9">
        <f>IF(AND(E484&lt;&gt;"",F484&lt;&gt;""),ROUND((F484-E484)*1440,0),"")</f>
        <v/>
      </c>
      <c r="K484" s="9">
        <f>IF(D484&lt;&gt;"",HOUR(D484),"")</f>
        <v/>
      </c>
    </row>
    <row r="485">
      <c r="A485" s="7" t="n"/>
      <c r="D485" s="8" t="n"/>
      <c r="E485" s="8" t="n"/>
      <c r="F485" s="8" t="n"/>
      <c r="I485" s="9">
        <f>IF(AND(D485&lt;&gt;"",E485&lt;&gt;""),ROUND((E485-D485)*1440,0),"")</f>
        <v/>
      </c>
      <c r="J485" s="9">
        <f>IF(AND(E485&lt;&gt;"",F485&lt;&gt;""),ROUND((F485-E485)*1440,0),"")</f>
        <v/>
      </c>
      <c r="K485" s="9">
        <f>IF(D485&lt;&gt;"",HOUR(D485),"")</f>
        <v/>
      </c>
    </row>
    <row r="486">
      <c r="A486" s="7" t="n"/>
      <c r="D486" s="8" t="n"/>
      <c r="E486" s="8" t="n"/>
      <c r="F486" s="8" t="n"/>
      <c r="I486" s="9">
        <f>IF(AND(D486&lt;&gt;"",E486&lt;&gt;""),ROUND((E486-D486)*1440,0),"")</f>
        <v/>
      </c>
      <c r="J486" s="9">
        <f>IF(AND(E486&lt;&gt;"",F486&lt;&gt;""),ROUND((F486-E486)*1440,0),"")</f>
        <v/>
      </c>
      <c r="K486" s="9">
        <f>IF(D486&lt;&gt;"",HOUR(D486),"")</f>
        <v/>
      </c>
    </row>
    <row r="487">
      <c r="A487" s="7" t="n"/>
      <c r="D487" s="8" t="n"/>
      <c r="E487" s="8" t="n"/>
      <c r="F487" s="8" t="n"/>
      <c r="I487" s="9">
        <f>IF(AND(D487&lt;&gt;"",E487&lt;&gt;""),ROUND((E487-D487)*1440,0),"")</f>
        <v/>
      </c>
      <c r="J487" s="9">
        <f>IF(AND(E487&lt;&gt;"",F487&lt;&gt;""),ROUND((F487-E487)*1440,0),"")</f>
        <v/>
      </c>
      <c r="K487" s="9">
        <f>IF(D487&lt;&gt;"",HOUR(D487),"")</f>
        <v/>
      </c>
    </row>
    <row r="488">
      <c r="A488" s="7" t="n"/>
      <c r="D488" s="8" t="n"/>
      <c r="E488" s="8" t="n"/>
      <c r="F488" s="8" t="n"/>
      <c r="I488" s="9">
        <f>IF(AND(D488&lt;&gt;"",E488&lt;&gt;""),ROUND((E488-D488)*1440,0),"")</f>
        <v/>
      </c>
      <c r="J488" s="9">
        <f>IF(AND(E488&lt;&gt;"",F488&lt;&gt;""),ROUND((F488-E488)*1440,0),"")</f>
        <v/>
      </c>
      <c r="K488" s="9">
        <f>IF(D488&lt;&gt;"",HOUR(D488),"")</f>
        <v/>
      </c>
    </row>
    <row r="489">
      <c r="A489" s="7" t="n"/>
      <c r="D489" s="8" t="n"/>
      <c r="E489" s="8" t="n"/>
      <c r="F489" s="8" t="n"/>
      <c r="I489" s="9">
        <f>IF(AND(D489&lt;&gt;"",E489&lt;&gt;""),ROUND((E489-D489)*1440,0),"")</f>
        <v/>
      </c>
      <c r="J489" s="9">
        <f>IF(AND(E489&lt;&gt;"",F489&lt;&gt;""),ROUND((F489-E489)*1440,0),"")</f>
        <v/>
      </c>
      <c r="K489" s="9">
        <f>IF(D489&lt;&gt;"",HOUR(D489),"")</f>
        <v/>
      </c>
    </row>
    <row r="490">
      <c r="A490" s="7" t="n"/>
      <c r="D490" s="8" t="n"/>
      <c r="E490" s="8" t="n"/>
      <c r="F490" s="8" t="n"/>
      <c r="I490" s="9">
        <f>IF(AND(D490&lt;&gt;"",E490&lt;&gt;""),ROUND((E490-D490)*1440,0),"")</f>
        <v/>
      </c>
      <c r="J490" s="9">
        <f>IF(AND(E490&lt;&gt;"",F490&lt;&gt;""),ROUND((F490-E490)*1440,0),"")</f>
        <v/>
      </c>
      <c r="K490" s="9">
        <f>IF(D490&lt;&gt;"",HOUR(D490),"")</f>
        <v/>
      </c>
    </row>
    <row r="491">
      <c r="A491" s="7" t="n"/>
      <c r="D491" s="8" t="n"/>
      <c r="E491" s="8" t="n"/>
      <c r="F491" s="8" t="n"/>
      <c r="I491" s="9">
        <f>IF(AND(D491&lt;&gt;"",E491&lt;&gt;""),ROUND((E491-D491)*1440,0),"")</f>
        <v/>
      </c>
      <c r="J491" s="9">
        <f>IF(AND(E491&lt;&gt;"",F491&lt;&gt;""),ROUND((F491-E491)*1440,0),"")</f>
        <v/>
      </c>
      <c r="K491" s="9">
        <f>IF(D491&lt;&gt;"",HOUR(D491),"")</f>
        <v/>
      </c>
    </row>
    <row r="492">
      <c r="A492" s="7" t="n"/>
      <c r="D492" s="8" t="n"/>
      <c r="E492" s="8" t="n"/>
      <c r="F492" s="8" t="n"/>
      <c r="I492" s="9">
        <f>IF(AND(D492&lt;&gt;"",E492&lt;&gt;""),ROUND((E492-D492)*1440,0),"")</f>
        <v/>
      </c>
      <c r="J492" s="9">
        <f>IF(AND(E492&lt;&gt;"",F492&lt;&gt;""),ROUND((F492-E492)*1440,0),"")</f>
        <v/>
      </c>
      <c r="K492" s="9">
        <f>IF(D492&lt;&gt;"",HOUR(D492),"")</f>
        <v/>
      </c>
    </row>
    <row r="493">
      <c r="A493" s="7" t="n"/>
      <c r="D493" s="8" t="n"/>
      <c r="E493" s="8" t="n"/>
      <c r="F493" s="8" t="n"/>
      <c r="I493" s="9">
        <f>IF(AND(D493&lt;&gt;"",E493&lt;&gt;""),ROUND((E493-D493)*1440,0),"")</f>
        <v/>
      </c>
      <c r="J493" s="9">
        <f>IF(AND(E493&lt;&gt;"",F493&lt;&gt;""),ROUND((F493-E493)*1440,0),"")</f>
        <v/>
      </c>
      <c r="K493" s="9">
        <f>IF(D493&lt;&gt;"",HOUR(D493),"")</f>
        <v/>
      </c>
    </row>
    <row r="494">
      <c r="A494" s="7" t="n"/>
      <c r="D494" s="8" t="n"/>
      <c r="E494" s="8" t="n"/>
      <c r="F494" s="8" t="n"/>
      <c r="I494" s="9">
        <f>IF(AND(D494&lt;&gt;"",E494&lt;&gt;""),ROUND((E494-D494)*1440,0),"")</f>
        <v/>
      </c>
      <c r="J494" s="9">
        <f>IF(AND(E494&lt;&gt;"",F494&lt;&gt;""),ROUND((F494-E494)*1440,0),"")</f>
        <v/>
      </c>
      <c r="K494" s="9">
        <f>IF(D494&lt;&gt;"",HOUR(D494),"")</f>
        <v/>
      </c>
    </row>
    <row r="495">
      <c r="A495" s="7" t="n"/>
      <c r="D495" s="8" t="n"/>
      <c r="E495" s="8" t="n"/>
      <c r="F495" s="8" t="n"/>
      <c r="I495" s="9">
        <f>IF(AND(D495&lt;&gt;"",E495&lt;&gt;""),ROUND((E495-D495)*1440,0),"")</f>
        <v/>
      </c>
      <c r="J495" s="9">
        <f>IF(AND(E495&lt;&gt;"",F495&lt;&gt;""),ROUND((F495-E495)*1440,0),"")</f>
        <v/>
      </c>
      <c r="K495" s="9">
        <f>IF(D495&lt;&gt;"",HOUR(D495),"")</f>
        <v/>
      </c>
    </row>
    <row r="496">
      <c r="A496" s="7" t="n"/>
      <c r="D496" s="8" t="n"/>
      <c r="E496" s="8" t="n"/>
      <c r="F496" s="8" t="n"/>
      <c r="I496" s="9">
        <f>IF(AND(D496&lt;&gt;"",E496&lt;&gt;""),ROUND((E496-D496)*1440,0),"")</f>
        <v/>
      </c>
      <c r="J496" s="9">
        <f>IF(AND(E496&lt;&gt;"",F496&lt;&gt;""),ROUND((F496-E496)*1440,0),"")</f>
        <v/>
      </c>
      <c r="K496" s="9">
        <f>IF(D496&lt;&gt;"",HOUR(D496),"")</f>
        <v/>
      </c>
    </row>
    <row r="497">
      <c r="A497" s="7" t="n"/>
      <c r="D497" s="8" t="n"/>
      <c r="E497" s="8" t="n"/>
      <c r="F497" s="8" t="n"/>
      <c r="I497" s="9">
        <f>IF(AND(D497&lt;&gt;"",E497&lt;&gt;""),ROUND((E497-D497)*1440,0),"")</f>
        <v/>
      </c>
      <c r="J497" s="9">
        <f>IF(AND(E497&lt;&gt;"",F497&lt;&gt;""),ROUND((F497-E497)*1440,0),"")</f>
        <v/>
      </c>
      <c r="K497" s="9">
        <f>IF(D497&lt;&gt;"",HOUR(D497),"")</f>
        <v/>
      </c>
    </row>
    <row r="498">
      <c r="A498" s="7" t="n"/>
      <c r="D498" s="8" t="n"/>
      <c r="E498" s="8" t="n"/>
      <c r="F498" s="8" t="n"/>
      <c r="I498" s="9">
        <f>IF(AND(D498&lt;&gt;"",E498&lt;&gt;""),ROUND((E498-D498)*1440,0),"")</f>
        <v/>
      </c>
      <c r="J498" s="9">
        <f>IF(AND(E498&lt;&gt;"",F498&lt;&gt;""),ROUND((F498-E498)*1440,0),"")</f>
        <v/>
      </c>
      <c r="K498" s="9">
        <f>IF(D498&lt;&gt;"",HOUR(D498),"")</f>
        <v/>
      </c>
    </row>
    <row r="499">
      <c r="A499" s="7" t="n"/>
      <c r="D499" s="8" t="n"/>
      <c r="E499" s="8" t="n"/>
      <c r="F499" s="8" t="n"/>
      <c r="I499" s="9">
        <f>IF(AND(D499&lt;&gt;"",E499&lt;&gt;""),ROUND((E499-D499)*1440,0),"")</f>
        <v/>
      </c>
      <c r="J499" s="9">
        <f>IF(AND(E499&lt;&gt;"",F499&lt;&gt;""),ROUND((F499-E499)*1440,0),"")</f>
        <v/>
      </c>
      <c r="K499" s="9">
        <f>IF(D499&lt;&gt;"",HOUR(D499),"")</f>
        <v/>
      </c>
    </row>
    <row r="500">
      <c r="A500" s="7" t="n"/>
      <c r="D500" s="8" t="n"/>
      <c r="E500" s="8" t="n"/>
      <c r="F500" s="8" t="n"/>
      <c r="I500" s="9">
        <f>IF(AND(D500&lt;&gt;"",E500&lt;&gt;""),ROUND((E500-D500)*1440,0),"")</f>
        <v/>
      </c>
      <c r="J500" s="9">
        <f>IF(AND(E500&lt;&gt;"",F500&lt;&gt;""),ROUND((F500-E500)*1440,0),"")</f>
        <v/>
      </c>
      <c r="K500" s="9">
        <f>IF(D500&lt;&gt;"",HOUR(D500),"")</f>
        <v/>
      </c>
    </row>
    <row r="501">
      <c r="A501" s="7" t="n"/>
      <c r="D501" s="8" t="n"/>
      <c r="E501" s="8" t="n"/>
      <c r="F501" s="8" t="n"/>
      <c r="I501" s="9">
        <f>IF(AND(D501&lt;&gt;"",E501&lt;&gt;""),ROUND((E501-D501)*1440,0),"")</f>
        <v/>
      </c>
      <c r="J501" s="9">
        <f>IF(AND(E501&lt;&gt;"",F501&lt;&gt;""),ROUND((F501-E501)*1440,0),"")</f>
        <v/>
      </c>
      <c r="K501" s="9">
        <f>IF(D501&lt;&gt;"",HOUR(D501),"")</f>
        <v/>
      </c>
    </row>
    <row r="502">
      <c r="A502" s="7" t="n"/>
      <c r="D502" s="8" t="n"/>
      <c r="E502" s="8" t="n"/>
      <c r="F502" s="8" t="n"/>
      <c r="I502" s="9">
        <f>IF(AND(D502&lt;&gt;"",E502&lt;&gt;""),ROUND((E502-D502)*1440,0),"")</f>
        <v/>
      </c>
      <c r="J502" s="9">
        <f>IF(AND(E502&lt;&gt;"",F502&lt;&gt;""),ROUND((F502-E502)*1440,0),"")</f>
        <v/>
      </c>
      <c r="K502" s="9">
        <f>IF(D502&lt;&gt;"",HOUR(D502),"")</f>
        <v/>
      </c>
    </row>
    <row r="503">
      <c r="A503" s="7" t="n"/>
      <c r="D503" s="8" t="n"/>
      <c r="E503" s="8" t="n"/>
      <c r="F503" s="8" t="n"/>
      <c r="I503" s="9">
        <f>IF(AND(D503&lt;&gt;"",E503&lt;&gt;""),ROUND((E503-D503)*1440,0),"")</f>
        <v/>
      </c>
      <c r="J503" s="9">
        <f>IF(AND(E503&lt;&gt;"",F503&lt;&gt;""),ROUND((F503-E503)*1440,0),"")</f>
        <v/>
      </c>
      <c r="K503" s="9">
        <f>IF(D503&lt;&gt;"",HOUR(D503),"")</f>
        <v/>
      </c>
    </row>
    <row r="504">
      <c r="A504" s="7" t="n"/>
      <c r="D504" s="8" t="n"/>
      <c r="E504" s="8" t="n"/>
      <c r="F504" s="8" t="n"/>
      <c r="I504" s="9">
        <f>IF(AND(D504&lt;&gt;"",E504&lt;&gt;""),ROUND((E504-D504)*1440,0),"")</f>
        <v/>
      </c>
      <c r="J504" s="9">
        <f>IF(AND(E504&lt;&gt;"",F504&lt;&gt;""),ROUND((F504-E504)*1440,0),"")</f>
        <v/>
      </c>
      <c r="K504" s="9">
        <f>IF(D504&lt;&gt;"",HOUR(D504),"")</f>
        <v/>
      </c>
    </row>
    <row r="505">
      <c r="A505" s="7" t="n"/>
      <c r="D505" s="8" t="n"/>
      <c r="E505" s="8" t="n"/>
      <c r="F505" s="8" t="n"/>
      <c r="I505" s="9">
        <f>IF(AND(D505&lt;&gt;"",E505&lt;&gt;""),ROUND((E505-D505)*1440,0),"")</f>
        <v/>
      </c>
      <c r="J505" s="9">
        <f>IF(AND(E505&lt;&gt;"",F505&lt;&gt;""),ROUND((F505-E505)*1440,0),"")</f>
        <v/>
      </c>
      <c r="K505" s="9">
        <f>IF(D505&lt;&gt;"",HOUR(D505),"")</f>
        <v/>
      </c>
    </row>
    <row r="506">
      <c r="A506" s="7" t="n"/>
      <c r="D506" s="8" t="n"/>
      <c r="E506" s="8" t="n"/>
      <c r="F506" s="8" t="n"/>
      <c r="I506" s="9">
        <f>IF(AND(D506&lt;&gt;"",E506&lt;&gt;""),ROUND((E506-D506)*1440,0),"")</f>
        <v/>
      </c>
      <c r="J506" s="9">
        <f>IF(AND(E506&lt;&gt;"",F506&lt;&gt;""),ROUND((F506-E506)*1440,0),"")</f>
        <v/>
      </c>
      <c r="K506" s="9">
        <f>IF(D506&lt;&gt;"",HOUR(D506),"")</f>
        <v/>
      </c>
    </row>
    <row r="507">
      <c r="A507" s="7" t="n"/>
      <c r="D507" s="8" t="n"/>
      <c r="E507" s="8" t="n"/>
      <c r="F507" s="8" t="n"/>
      <c r="I507" s="9">
        <f>IF(AND(D507&lt;&gt;"",E507&lt;&gt;""),ROUND((E507-D507)*1440,0),"")</f>
        <v/>
      </c>
      <c r="J507" s="9">
        <f>IF(AND(E507&lt;&gt;"",F507&lt;&gt;""),ROUND((F507-E507)*1440,0),"")</f>
        <v/>
      </c>
      <c r="K507" s="9">
        <f>IF(D507&lt;&gt;"",HOUR(D507),"")</f>
        <v/>
      </c>
    </row>
    <row r="508">
      <c r="A508" s="7" t="n"/>
      <c r="D508" s="8" t="n"/>
      <c r="E508" s="8" t="n"/>
      <c r="F508" s="8" t="n"/>
      <c r="I508" s="9">
        <f>IF(AND(D508&lt;&gt;"",E508&lt;&gt;""),ROUND((E508-D508)*1440,0),"")</f>
        <v/>
      </c>
      <c r="J508" s="9">
        <f>IF(AND(E508&lt;&gt;"",F508&lt;&gt;""),ROUND((F508-E508)*1440,0),"")</f>
        <v/>
      </c>
      <c r="K508" s="9">
        <f>IF(D508&lt;&gt;"",HOUR(D508),"")</f>
        <v/>
      </c>
    </row>
    <row r="509">
      <c r="A509" s="7" t="n"/>
      <c r="D509" s="8" t="n"/>
      <c r="E509" s="8" t="n"/>
      <c r="F509" s="8" t="n"/>
      <c r="I509" s="9">
        <f>IF(AND(D509&lt;&gt;"",E509&lt;&gt;""),ROUND((E509-D509)*1440,0),"")</f>
        <v/>
      </c>
      <c r="J509" s="9">
        <f>IF(AND(E509&lt;&gt;"",F509&lt;&gt;""),ROUND((F509-E509)*1440,0),"")</f>
        <v/>
      </c>
      <c r="K509" s="9">
        <f>IF(D509&lt;&gt;"",HOUR(D509),"")</f>
        <v/>
      </c>
    </row>
    <row r="510">
      <c r="A510" s="7" t="n"/>
      <c r="D510" s="8" t="n"/>
      <c r="E510" s="8" t="n"/>
      <c r="F510" s="8" t="n"/>
      <c r="I510" s="9">
        <f>IF(AND(D510&lt;&gt;"",E510&lt;&gt;""),ROUND((E510-D510)*1440,0),"")</f>
        <v/>
      </c>
      <c r="J510" s="9">
        <f>IF(AND(E510&lt;&gt;"",F510&lt;&gt;""),ROUND((F510-E510)*1440,0),"")</f>
        <v/>
      </c>
      <c r="K510" s="9">
        <f>IF(D510&lt;&gt;"",HOUR(D510),"")</f>
        <v/>
      </c>
    </row>
    <row r="511">
      <c r="A511" s="7" t="n"/>
      <c r="D511" s="8" t="n"/>
      <c r="E511" s="8" t="n"/>
      <c r="F511" s="8" t="n"/>
      <c r="I511" s="9">
        <f>IF(AND(D511&lt;&gt;"",E511&lt;&gt;""),ROUND((E511-D511)*1440,0),"")</f>
        <v/>
      </c>
      <c r="J511" s="9">
        <f>IF(AND(E511&lt;&gt;"",F511&lt;&gt;""),ROUND((F511-E511)*1440,0),"")</f>
        <v/>
      </c>
      <c r="K511" s="9">
        <f>IF(D511&lt;&gt;"",HOUR(D511),"")</f>
        <v/>
      </c>
    </row>
    <row r="512">
      <c r="A512" s="7" t="n"/>
      <c r="D512" s="8" t="n"/>
      <c r="E512" s="8" t="n"/>
      <c r="F512" s="8" t="n"/>
      <c r="I512" s="9">
        <f>IF(AND(D512&lt;&gt;"",E512&lt;&gt;""),ROUND((E512-D512)*1440,0),"")</f>
        <v/>
      </c>
      <c r="J512" s="9">
        <f>IF(AND(E512&lt;&gt;"",F512&lt;&gt;""),ROUND((F512-E512)*1440,0),"")</f>
        <v/>
      </c>
      <c r="K512" s="9">
        <f>IF(D512&lt;&gt;"",HOUR(D512),"")</f>
        <v/>
      </c>
    </row>
    <row r="513">
      <c r="A513" s="7" t="n"/>
      <c r="D513" s="8" t="n"/>
      <c r="E513" s="8" t="n"/>
      <c r="F513" s="8" t="n"/>
      <c r="I513" s="9">
        <f>IF(AND(D513&lt;&gt;"",E513&lt;&gt;""),ROUND((E513-D513)*1440,0),"")</f>
        <v/>
      </c>
      <c r="J513" s="9">
        <f>IF(AND(E513&lt;&gt;"",F513&lt;&gt;""),ROUND((F513-E513)*1440,0),"")</f>
        <v/>
      </c>
      <c r="K513" s="9">
        <f>IF(D513&lt;&gt;"",HOUR(D513),"")</f>
        <v/>
      </c>
    </row>
    <row r="514">
      <c r="A514" s="7" t="n"/>
      <c r="D514" s="8" t="n"/>
      <c r="E514" s="8" t="n"/>
      <c r="F514" s="8" t="n"/>
      <c r="I514" s="9">
        <f>IF(AND(D514&lt;&gt;"",E514&lt;&gt;""),ROUND((E514-D514)*1440,0),"")</f>
        <v/>
      </c>
      <c r="J514" s="9">
        <f>IF(AND(E514&lt;&gt;"",F514&lt;&gt;""),ROUND((F514-E514)*1440,0),"")</f>
        <v/>
      </c>
      <c r="K514" s="9">
        <f>IF(D514&lt;&gt;"",HOUR(D514),"")</f>
        <v/>
      </c>
    </row>
    <row r="515">
      <c r="A515" s="7" t="n"/>
      <c r="D515" s="8" t="n"/>
      <c r="E515" s="8" t="n"/>
      <c r="F515" s="8" t="n"/>
      <c r="I515" s="9">
        <f>IF(AND(D515&lt;&gt;"",E515&lt;&gt;""),ROUND((E515-D515)*1440,0),"")</f>
        <v/>
      </c>
      <c r="J515" s="9">
        <f>IF(AND(E515&lt;&gt;"",F515&lt;&gt;""),ROUND((F515-E515)*1440,0),"")</f>
        <v/>
      </c>
      <c r="K515" s="9">
        <f>IF(D515&lt;&gt;"",HOUR(D515),"")</f>
        <v/>
      </c>
    </row>
    <row r="516">
      <c r="A516" s="7" t="n"/>
      <c r="D516" s="8" t="n"/>
      <c r="E516" s="8" t="n"/>
      <c r="F516" s="8" t="n"/>
      <c r="I516" s="9">
        <f>IF(AND(D516&lt;&gt;"",E516&lt;&gt;""),ROUND((E516-D516)*1440,0),"")</f>
        <v/>
      </c>
      <c r="J516" s="9">
        <f>IF(AND(E516&lt;&gt;"",F516&lt;&gt;""),ROUND((F516-E516)*1440,0),"")</f>
        <v/>
      </c>
      <c r="K516" s="9">
        <f>IF(D516&lt;&gt;"",HOUR(D516),"")</f>
        <v/>
      </c>
    </row>
    <row r="517">
      <c r="A517" s="7" t="n"/>
      <c r="D517" s="8" t="n"/>
      <c r="E517" s="8" t="n"/>
      <c r="F517" s="8" t="n"/>
      <c r="I517" s="9">
        <f>IF(AND(D517&lt;&gt;"",E517&lt;&gt;""),ROUND((E517-D517)*1440,0),"")</f>
        <v/>
      </c>
      <c r="J517" s="9">
        <f>IF(AND(E517&lt;&gt;"",F517&lt;&gt;""),ROUND((F517-E517)*1440,0),"")</f>
        <v/>
      </c>
      <c r="K517" s="9">
        <f>IF(D517&lt;&gt;"",HOUR(D517),"")</f>
        <v/>
      </c>
    </row>
    <row r="518">
      <c r="A518" s="7" t="n"/>
      <c r="D518" s="8" t="n"/>
      <c r="E518" s="8" t="n"/>
      <c r="F518" s="8" t="n"/>
      <c r="I518" s="9">
        <f>IF(AND(D518&lt;&gt;"",E518&lt;&gt;""),ROUND((E518-D518)*1440,0),"")</f>
        <v/>
      </c>
      <c r="J518" s="9">
        <f>IF(AND(E518&lt;&gt;"",F518&lt;&gt;""),ROUND((F518-E518)*1440,0),"")</f>
        <v/>
      </c>
      <c r="K518" s="9">
        <f>IF(D518&lt;&gt;"",HOUR(D518),"")</f>
        <v/>
      </c>
    </row>
    <row r="519">
      <c r="A519" s="7" t="n"/>
      <c r="D519" s="8" t="n"/>
      <c r="E519" s="8" t="n"/>
      <c r="F519" s="8" t="n"/>
      <c r="I519" s="9">
        <f>IF(AND(D519&lt;&gt;"",E519&lt;&gt;""),ROUND((E519-D519)*1440,0),"")</f>
        <v/>
      </c>
      <c r="J519" s="9">
        <f>IF(AND(E519&lt;&gt;"",F519&lt;&gt;""),ROUND((F519-E519)*1440,0),"")</f>
        <v/>
      </c>
      <c r="K519" s="9">
        <f>IF(D519&lt;&gt;"",HOUR(D519),"")</f>
        <v/>
      </c>
    </row>
    <row r="520">
      <c r="A520" s="7" t="n"/>
      <c r="D520" s="8" t="n"/>
      <c r="E520" s="8" t="n"/>
      <c r="F520" s="8" t="n"/>
      <c r="I520" s="9">
        <f>IF(AND(D520&lt;&gt;"",E520&lt;&gt;""),ROUND((E520-D520)*1440,0),"")</f>
        <v/>
      </c>
      <c r="J520" s="9">
        <f>IF(AND(E520&lt;&gt;"",F520&lt;&gt;""),ROUND((F520-E520)*1440,0),"")</f>
        <v/>
      </c>
      <c r="K520" s="9">
        <f>IF(D520&lt;&gt;"",HOUR(D520),"")</f>
        <v/>
      </c>
    </row>
    <row r="521">
      <c r="A521" s="7" t="n"/>
      <c r="D521" s="8" t="n"/>
      <c r="E521" s="8" t="n"/>
      <c r="F521" s="8" t="n"/>
      <c r="I521" s="9">
        <f>IF(AND(D521&lt;&gt;"",E521&lt;&gt;""),ROUND((E521-D521)*1440,0),"")</f>
        <v/>
      </c>
      <c r="J521" s="9">
        <f>IF(AND(E521&lt;&gt;"",F521&lt;&gt;""),ROUND((F521-E521)*1440,0),"")</f>
        <v/>
      </c>
      <c r="K521" s="9">
        <f>IF(D521&lt;&gt;"",HOUR(D521),"")</f>
        <v/>
      </c>
    </row>
    <row r="522">
      <c r="A522" s="7" t="n"/>
      <c r="D522" s="8" t="n"/>
      <c r="E522" s="8" t="n"/>
      <c r="F522" s="8" t="n"/>
      <c r="I522" s="9">
        <f>IF(AND(D522&lt;&gt;"",E522&lt;&gt;""),ROUND((E522-D522)*1440,0),"")</f>
        <v/>
      </c>
      <c r="J522" s="9">
        <f>IF(AND(E522&lt;&gt;"",F522&lt;&gt;""),ROUND((F522-E522)*1440,0),"")</f>
        <v/>
      </c>
      <c r="K522" s="9">
        <f>IF(D522&lt;&gt;"",HOUR(D522),"")</f>
        <v/>
      </c>
    </row>
    <row r="523">
      <c r="A523" s="7" t="n"/>
      <c r="D523" s="8" t="n"/>
      <c r="E523" s="8" t="n"/>
      <c r="F523" s="8" t="n"/>
      <c r="I523" s="9">
        <f>IF(AND(D523&lt;&gt;"",E523&lt;&gt;""),ROUND((E523-D523)*1440,0),"")</f>
        <v/>
      </c>
      <c r="J523" s="9">
        <f>IF(AND(E523&lt;&gt;"",F523&lt;&gt;""),ROUND((F523-E523)*1440,0),"")</f>
        <v/>
      </c>
      <c r="K523" s="9">
        <f>IF(D523&lt;&gt;"",HOUR(D523),"")</f>
        <v/>
      </c>
    </row>
    <row r="524">
      <c r="A524" s="7" t="n"/>
      <c r="D524" s="8" t="n"/>
      <c r="E524" s="8" t="n"/>
      <c r="F524" s="8" t="n"/>
      <c r="I524" s="9">
        <f>IF(AND(D524&lt;&gt;"",E524&lt;&gt;""),ROUND((E524-D524)*1440,0),"")</f>
        <v/>
      </c>
      <c r="J524" s="9">
        <f>IF(AND(E524&lt;&gt;"",F524&lt;&gt;""),ROUND((F524-E524)*1440,0),"")</f>
        <v/>
      </c>
      <c r="K524" s="9">
        <f>IF(D524&lt;&gt;"",HOUR(D524),"")</f>
        <v/>
      </c>
    </row>
    <row r="525">
      <c r="A525" s="7" t="n"/>
      <c r="D525" s="8" t="n"/>
      <c r="E525" s="8" t="n"/>
      <c r="F525" s="8" t="n"/>
      <c r="I525" s="9">
        <f>IF(AND(D525&lt;&gt;"",E525&lt;&gt;""),ROUND((E525-D525)*1440,0),"")</f>
        <v/>
      </c>
      <c r="J525" s="9">
        <f>IF(AND(E525&lt;&gt;"",F525&lt;&gt;""),ROUND((F525-E525)*1440,0),"")</f>
        <v/>
      </c>
      <c r="K525" s="9">
        <f>IF(D525&lt;&gt;"",HOUR(D525),"")</f>
        <v/>
      </c>
    </row>
    <row r="526">
      <c r="A526" s="7" t="n"/>
      <c r="D526" s="8" t="n"/>
      <c r="E526" s="8" t="n"/>
      <c r="F526" s="8" t="n"/>
      <c r="I526" s="9">
        <f>IF(AND(D526&lt;&gt;"",E526&lt;&gt;""),ROUND((E526-D526)*1440,0),"")</f>
        <v/>
      </c>
      <c r="J526" s="9">
        <f>IF(AND(E526&lt;&gt;"",F526&lt;&gt;""),ROUND((F526-E526)*1440,0),"")</f>
        <v/>
      </c>
      <c r="K526" s="9">
        <f>IF(D526&lt;&gt;"",HOUR(D526),"")</f>
        <v/>
      </c>
    </row>
    <row r="527">
      <c r="A527" s="7" t="n"/>
      <c r="D527" s="8" t="n"/>
      <c r="E527" s="8" t="n"/>
      <c r="F527" s="8" t="n"/>
      <c r="I527" s="9">
        <f>IF(AND(D527&lt;&gt;"",E527&lt;&gt;""),ROUND((E527-D527)*1440,0),"")</f>
        <v/>
      </c>
      <c r="J527" s="9">
        <f>IF(AND(E527&lt;&gt;"",F527&lt;&gt;""),ROUND((F527-E527)*1440,0),"")</f>
        <v/>
      </c>
      <c r="K527" s="9">
        <f>IF(D527&lt;&gt;"",HOUR(D527),"")</f>
        <v/>
      </c>
    </row>
    <row r="528">
      <c r="A528" s="7" t="n"/>
      <c r="D528" s="8" t="n"/>
      <c r="E528" s="8" t="n"/>
      <c r="F528" s="8" t="n"/>
      <c r="I528" s="9">
        <f>IF(AND(D528&lt;&gt;"",E528&lt;&gt;""),ROUND((E528-D528)*1440,0),"")</f>
        <v/>
      </c>
      <c r="J528" s="9">
        <f>IF(AND(E528&lt;&gt;"",F528&lt;&gt;""),ROUND((F528-E528)*1440,0),"")</f>
        <v/>
      </c>
      <c r="K528" s="9">
        <f>IF(D528&lt;&gt;"",HOUR(D528),"")</f>
        <v/>
      </c>
    </row>
    <row r="529">
      <c r="A529" s="7" t="n"/>
      <c r="D529" s="8" t="n"/>
      <c r="E529" s="8" t="n"/>
      <c r="F529" s="8" t="n"/>
      <c r="I529" s="9">
        <f>IF(AND(D529&lt;&gt;"",E529&lt;&gt;""),ROUND((E529-D529)*1440,0),"")</f>
        <v/>
      </c>
      <c r="J529" s="9">
        <f>IF(AND(E529&lt;&gt;"",F529&lt;&gt;""),ROUND((F529-E529)*1440,0),"")</f>
        <v/>
      </c>
      <c r="K529" s="9">
        <f>IF(D529&lt;&gt;"",HOUR(D529),"")</f>
        <v/>
      </c>
    </row>
    <row r="530">
      <c r="A530" s="7" t="n"/>
      <c r="D530" s="8" t="n"/>
      <c r="E530" s="8" t="n"/>
      <c r="F530" s="8" t="n"/>
      <c r="I530" s="9">
        <f>IF(AND(D530&lt;&gt;"",E530&lt;&gt;""),ROUND((E530-D530)*1440,0),"")</f>
        <v/>
      </c>
      <c r="J530" s="9">
        <f>IF(AND(E530&lt;&gt;"",F530&lt;&gt;""),ROUND((F530-E530)*1440,0),"")</f>
        <v/>
      </c>
      <c r="K530" s="9">
        <f>IF(D530&lt;&gt;"",HOUR(D530),"")</f>
        <v/>
      </c>
    </row>
    <row r="531">
      <c r="A531" s="7" t="n"/>
      <c r="D531" s="8" t="n"/>
      <c r="E531" s="8" t="n"/>
      <c r="F531" s="8" t="n"/>
      <c r="I531" s="9">
        <f>IF(AND(D531&lt;&gt;"",E531&lt;&gt;""),ROUND((E531-D531)*1440,0),"")</f>
        <v/>
      </c>
      <c r="J531" s="9">
        <f>IF(AND(E531&lt;&gt;"",F531&lt;&gt;""),ROUND((F531-E531)*1440,0),"")</f>
        <v/>
      </c>
      <c r="K531" s="9">
        <f>IF(D531&lt;&gt;"",HOUR(D531),"")</f>
        <v/>
      </c>
    </row>
    <row r="532">
      <c r="A532" s="7" t="n"/>
      <c r="D532" s="8" t="n"/>
      <c r="E532" s="8" t="n"/>
      <c r="F532" s="8" t="n"/>
      <c r="I532" s="9">
        <f>IF(AND(D532&lt;&gt;"",E532&lt;&gt;""),ROUND((E532-D532)*1440,0),"")</f>
        <v/>
      </c>
      <c r="J532" s="9">
        <f>IF(AND(E532&lt;&gt;"",F532&lt;&gt;""),ROUND((F532-E532)*1440,0),"")</f>
        <v/>
      </c>
      <c r="K532" s="9">
        <f>IF(D532&lt;&gt;"",HOUR(D532),"")</f>
        <v/>
      </c>
    </row>
    <row r="533">
      <c r="A533" s="7" t="n"/>
      <c r="D533" s="8" t="n"/>
      <c r="E533" s="8" t="n"/>
      <c r="F533" s="8" t="n"/>
      <c r="I533" s="9">
        <f>IF(AND(D533&lt;&gt;"",E533&lt;&gt;""),ROUND((E533-D533)*1440,0),"")</f>
        <v/>
      </c>
      <c r="J533" s="9">
        <f>IF(AND(E533&lt;&gt;"",F533&lt;&gt;""),ROUND((F533-E533)*1440,0),"")</f>
        <v/>
      </c>
      <c r="K533" s="9">
        <f>IF(D533&lt;&gt;"",HOUR(D533),"")</f>
        <v/>
      </c>
    </row>
    <row r="534">
      <c r="A534" s="7" t="n"/>
      <c r="D534" s="8" t="n"/>
      <c r="E534" s="8" t="n"/>
      <c r="F534" s="8" t="n"/>
      <c r="I534" s="9">
        <f>IF(AND(D534&lt;&gt;"",E534&lt;&gt;""),ROUND((E534-D534)*1440,0),"")</f>
        <v/>
      </c>
      <c r="J534" s="9">
        <f>IF(AND(E534&lt;&gt;"",F534&lt;&gt;""),ROUND((F534-E534)*1440,0),"")</f>
        <v/>
      </c>
      <c r="K534" s="9">
        <f>IF(D534&lt;&gt;"",HOUR(D534),"")</f>
        <v/>
      </c>
    </row>
    <row r="535">
      <c r="A535" s="7" t="n"/>
      <c r="D535" s="8" t="n"/>
      <c r="E535" s="8" t="n"/>
      <c r="F535" s="8" t="n"/>
      <c r="I535" s="9">
        <f>IF(AND(D535&lt;&gt;"",E535&lt;&gt;""),ROUND((E535-D535)*1440,0),"")</f>
        <v/>
      </c>
      <c r="J535" s="9">
        <f>IF(AND(E535&lt;&gt;"",F535&lt;&gt;""),ROUND((F535-E535)*1440,0),"")</f>
        <v/>
      </c>
      <c r="K535" s="9">
        <f>IF(D535&lt;&gt;"",HOUR(D535),"")</f>
        <v/>
      </c>
    </row>
    <row r="536">
      <c r="A536" s="7" t="n"/>
      <c r="D536" s="8" t="n"/>
      <c r="E536" s="8" t="n"/>
      <c r="F536" s="8" t="n"/>
      <c r="I536" s="9">
        <f>IF(AND(D536&lt;&gt;"",E536&lt;&gt;""),ROUND((E536-D536)*1440,0),"")</f>
        <v/>
      </c>
      <c r="J536" s="9">
        <f>IF(AND(E536&lt;&gt;"",F536&lt;&gt;""),ROUND((F536-E536)*1440,0),"")</f>
        <v/>
      </c>
      <c r="K536" s="9">
        <f>IF(D536&lt;&gt;"",HOUR(D536),"")</f>
        <v/>
      </c>
    </row>
    <row r="537">
      <c r="A537" s="7" t="n"/>
      <c r="D537" s="8" t="n"/>
      <c r="E537" s="8" t="n"/>
      <c r="F537" s="8" t="n"/>
      <c r="I537" s="9">
        <f>IF(AND(D537&lt;&gt;"",E537&lt;&gt;""),ROUND((E537-D537)*1440,0),"")</f>
        <v/>
      </c>
      <c r="J537" s="9">
        <f>IF(AND(E537&lt;&gt;"",F537&lt;&gt;""),ROUND((F537-E537)*1440,0),"")</f>
        <v/>
      </c>
      <c r="K537" s="9">
        <f>IF(D537&lt;&gt;"",HOUR(D537),"")</f>
        <v/>
      </c>
    </row>
    <row r="538">
      <c r="A538" s="7" t="n"/>
      <c r="D538" s="8" t="n"/>
      <c r="E538" s="8" t="n"/>
      <c r="F538" s="8" t="n"/>
      <c r="I538" s="9">
        <f>IF(AND(D538&lt;&gt;"",E538&lt;&gt;""),ROUND((E538-D538)*1440,0),"")</f>
        <v/>
      </c>
      <c r="J538" s="9">
        <f>IF(AND(E538&lt;&gt;"",F538&lt;&gt;""),ROUND((F538-E538)*1440,0),"")</f>
        <v/>
      </c>
      <c r="K538" s="9">
        <f>IF(D538&lt;&gt;"",HOUR(D538),"")</f>
        <v/>
      </c>
    </row>
    <row r="539">
      <c r="A539" s="7" t="n"/>
      <c r="D539" s="8" t="n"/>
      <c r="E539" s="8" t="n"/>
      <c r="F539" s="8" t="n"/>
      <c r="I539" s="9">
        <f>IF(AND(D539&lt;&gt;"",E539&lt;&gt;""),ROUND((E539-D539)*1440,0),"")</f>
        <v/>
      </c>
      <c r="J539" s="9">
        <f>IF(AND(E539&lt;&gt;"",F539&lt;&gt;""),ROUND((F539-E539)*1440,0),"")</f>
        <v/>
      </c>
      <c r="K539" s="9">
        <f>IF(D539&lt;&gt;"",HOUR(D539),"")</f>
        <v/>
      </c>
    </row>
    <row r="540">
      <c r="A540" s="7" t="n"/>
      <c r="D540" s="8" t="n"/>
      <c r="E540" s="8" t="n"/>
      <c r="F540" s="8" t="n"/>
      <c r="I540" s="9">
        <f>IF(AND(D540&lt;&gt;"",E540&lt;&gt;""),ROUND((E540-D540)*1440,0),"")</f>
        <v/>
      </c>
      <c r="J540" s="9">
        <f>IF(AND(E540&lt;&gt;"",F540&lt;&gt;""),ROUND((F540-E540)*1440,0),"")</f>
        <v/>
      </c>
      <c r="K540" s="9">
        <f>IF(D540&lt;&gt;"",HOUR(D540),"")</f>
        <v/>
      </c>
    </row>
    <row r="541">
      <c r="A541" s="7" t="n"/>
      <c r="D541" s="8" t="n"/>
      <c r="E541" s="8" t="n"/>
      <c r="F541" s="8" t="n"/>
      <c r="I541" s="9">
        <f>IF(AND(D541&lt;&gt;"",E541&lt;&gt;""),ROUND((E541-D541)*1440,0),"")</f>
        <v/>
      </c>
      <c r="J541" s="9">
        <f>IF(AND(E541&lt;&gt;"",F541&lt;&gt;""),ROUND((F541-E541)*1440,0),"")</f>
        <v/>
      </c>
      <c r="K541" s="9">
        <f>IF(D541&lt;&gt;"",HOUR(D541),"")</f>
        <v/>
      </c>
    </row>
    <row r="542">
      <c r="A542" s="7" t="n"/>
      <c r="D542" s="8" t="n"/>
      <c r="E542" s="8" t="n"/>
      <c r="F542" s="8" t="n"/>
      <c r="I542" s="9">
        <f>IF(AND(D542&lt;&gt;"",E542&lt;&gt;""),ROUND((E542-D542)*1440,0),"")</f>
        <v/>
      </c>
      <c r="J542" s="9">
        <f>IF(AND(E542&lt;&gt;"",F542&lt;&gt;""),ROUND((F542-E542)*1440,0),"")</f>
        <v/>
      </c>
      <c r="K542" s="9">
        <f>IF(D542&lt;&gt;"",HOUR(D542),"")</f>
        <v/>
      </c>
    </row>
    <row r="543">
      <c r="A543" s="7" t="n"/>
      <c r="D543" s="8" t="n"/>
      <c r="E543" s="8" t="n"/>
      <c r="F543" s="8" t="n"/>
      <c r="I543" s="9">
        <f>IF(AND(D543&lt;&gt;"",E543&lt;&gt;""),ROUND((E543-D543)*1440,0),"")</f>
        <v/>
      </c>
      <c r="J543" s="9">
        <f>IF(AND(E543&lt;&gt;"",F543&lt;&gt;""),ROUND((F543-E543)*1440,0),"")</f>
        <v/>
      </c>
      <c r="K543" s="9">
        <f>IF(D543&lt;&gt;"",HOUR(D543),"")</f>
        <v/>
      </c>
    </row>
    <row r="544">
      <c r="A544" s="7" t="n"/>
      <c r="D544" s="8" t="n"/>
      <c r="E544" s="8" t="n"/>
      <c r="F544" s="8" t="n"/>
      <c r="I544" s="9">
        <f>IF(AND(D544&lt;&gt;"",E544&lt;&gt;""),ROUND((E544-D544)*1440,0),"")</f>
        <v/>
      </c>
      <c r="J544" s="9">
        <f>IF(AND(E544&lt;&gt;"",F544&lt;&gt;""),ROUND((F544-E544)*1440,0),"")</f>
        <v/>
      </c>
      <c r="K544" s="9">
        <f>IF(D544&lt;&gt;"",HOUR(D544),"")</f>
        <v/>
      </c>
    </row>
    <row r="545">
      <c r="A545" s="7" t="n"/>
      <c r="D545" s="8" t="n"/>
      <c r="E545" s="8" t="n"/>
      <c r="F545" s="8" t="n"/>
      <c r="I545" s="9">
        <f>IF(AND(D545&lt;&gt;"",E545&lt;&gt;""),ROUND((E545-D545)*1440,0),"")</f>
        <v/>
      </c>
      <c r="J545" s="9">
        <f>IF(AND(E545&lt;&gt;"",F545&lt;&gt;""),ROUND((F545-E545)*1440,0),"")</f>
        <v/>
      </c>
      <c r="K545" s="9">
        <f>IF(D545&lt;&gt;"",HOUR(D545),"")</f>
        <v/>
      </c>
    </row>
    <row r="546">
      <c r="A546" s="7" t="n"/>
      <c r="D546" s="8" t="n"/>
      <c r="E546" s="8" t="n"/>
      <c r="F546" s="8" t="n"/>
      <c r="I546" s="9">
        <f>IF(AND(D546&lt;&gt;"",E546&lt;&gt;""),ROUND((E546-D546)*1440,0),"")</f>
        <v/>
      </c>
      <c r="J546" s="9">
        <f>IF(AND(E546&lt;&gt;"",F546&lt;&gt;""),ROUND((F546-E546)*1440,0),"")</f>
        <v/>
      </c>
      <c r="K546" s="9">
        <f>IF(D546&lt;&gt;"",HOUR(D546),"")</f>
        <v/>
      </c>
    </row>
    <row r="547">
      <c r="A547" s="7" t="n"/>
      <c r="D547" s="8" t="n"/>
      <c r="E547" s="8" t="n"/>
      <c r="F547" s="8" t="n"/>
      <c r="I547" s="9">
        <f>IF(AND(D547&lt;&gt;"",E547&lt;&gt;""),ROUND((E547-D547)*1440,0),"")</f>
        <v/>
      </c>
      <c r="J547" s="9">
        <f>IF(AND(E547&lt;&gt;"",F547&lt;&gt;""),ROUND((F547-E547)*1440,0),"")</f>
        <v/>
      </c>
      <c r="K547" s="9">
        <f>IF(D547&lt;&gt;"",HOUR(D547),"")</f>
        <v/>
      </c>
    </row>
    <row r="548">
      <c r="A548" s="7" t="n"/>
      <c r="D548" s="8" t="n"/>
      <c r="E548" s="8" t="n"/>
      <c r="F548" s="8" t="n"/>
      <c r="I548" s="9">
        <f>IF(AND(D548&lt;&gt;"",E548&lt;&gt;""),ROUND((E548-D548)*1440,0),"")</f>
        <v/>
      </c>
      <c r="J548" s="9">
        <f>IF(AND(E548&lt;&gt;"",F548&lt;&gt;""),ROUND((F548-E548)*1440,0),"")</f>
        <v/>
      </c>
      <c r="K548" s="9">
        <f>IF(D548&lt;&gt;"",HOUR(D548),"")</f>
        <v/>
      </c>
    </row>
    <row r="549">
      <c r="A549" s="7" t="n"/>
      <c r="D549" s="8" t="n"/>
      <c r="E549" s="8" t="n"/>
      <c r="F549" s="8" t="n"/>
      <c r="I549" s="9">
        <f>IF(AND(D549&lt;&gt;"",E549&lt;&gt;""),ROUND((E549-D549)*1440,0),"")</f>
        <v/>
      </c>
      <c r="J549" s="9">
        <f>IF(AND(E549&lt;&gt;"",F549&lt;&gt;""),ROUND((F549-E549)*1440,0),"")</f>
        <v/>
      </c>
      <c r="K549" s="9">
        <f>IF(D549&lt;&gt;"",HOUR(D549),"")</f>
        <v/>
      </c>
    </row>
    <row r="550">
      <c r="A550" s="7" t="n"/>
      <c r="D550" s="8" t="n"/>
      <c r="E550" s="8" t="n"/>
      <c r="F550" s="8" t="n"/>
      <c r="I550" s="9">
        <f>IF(AND(D550&lt;&gt;"",E550&lt;&gt;""),ROUND((E550-D550)*1440,0),"")</f>
        <v/>
      </c>
      <c r="J550" s="9">
        <f>IF(AND(E550&lt;&gt;"",F550&lt;&gt;""),ROUND((F550-E550)*1440,0),"")</f>
        <v/>
      </c>
      <c r="K550" s="9">
        <f>IF(D550&lt;&gt;"",HOUR(D550),"")</f>
        <v/>
      </c>
    </row>
    <row r="551">
      <c r="A551" s="7" t="n"/>
      <c r="D551" s="8" t="n"/>
      <c r="E551" s="8" t="n"/>
      <c r="F551" s="8" t="n"/>
      <c r="I551" s="9">
        <f>IF(AND(D551&lt;&gt;"",E551&lt;&gt;""),ROUND((E551-D551)*1440,0),"")</f>
        <v/>
      </c>
      <c r="J551" s="9">
        <f>IF(AND(E551&lt;&gt;"",F551&lt;&gt;""),ROUND((F551-E551)*1440,0),"")</f>
        <v/>
      </c>
      <c r="K551" s="9">
        <f>IF(D551&lt;&gt;"",HOUR(D551),"")</f>
        <v/>
      </c>
    </row>
    <row r="552">
      <c r="A552" s="7" t="n"/>
      <c r="D552" s="8" t="n"/>
      <c r="E552" s="8" t="n"/>
      <c r="F552" s="8" t="n"/>
      <c r="I552" s="9">
        <f>IF(AND(D552&lt;&gt;"",E552&lt;&gt;""),ROUND((E552-D552)*1440,0),"")</f>
        <v/>
      </c>
      <c r="J552" s="9">
        <f>IF(AND(E552&lt;&gt;"",F552&lt;&gt;""),ROUND((F552-E552)*1440,0),"")</f>
        <v/>
      </c>
      <c r="K552" s="9">
        <f>IF(D552&lt;&gt;"",HOUR(D552),"")</f>
        <v/>
      </c>
    </row>
    <row r="553">
      <c r="A553" s="7" t="n"/>
      <c r="D553" s="8" t="n"/>
      <c r="E553" s="8" t="n"/>
      <c r="F553" s="8" t="n"/>
      <c r="I553" s="9">
        <f>IF(AND(D553&lt;&gt;"",E553&lt;&gt;""),ROUND((E553-D553)*1440,0),"")</f>
        <v/>
      </c>
      <c r="J553" s="9">
        <f>IF(AND(E553&lt;&gt;"",F553&lt;&gt;""),ROUND((F553-E553)*1440,0),"")</f>
        <v/>
      </c>
      <c r="K553" s="9">
        <f>IF(D553&lt;&gt;"",HOUR(D553),"")</f>
        <v/>
      </c>
    </row>
    <row r="554">
      <c r="A554" s="7" t="n"/>
      <c r="D554" s="8" t="n"/>
      <c r="E554" s="8" t="n"/>
      <c r="F554" s="8" t="n"/>
      <c r="I554" s="9">
        <f>IF(AND(D554&lt;&gt;"",E554&lt;&gt;""),ROUND((E554-D554)*1440,0),"")</f>
        <v/>
      </c>
      <c r="J554" s="9">
        <f>IF(AND(E554&lt;&gt;"",F554&lt;&gt;""),ROUND((F554-E554)*1440,0),"")</f>
        <v/>
      </c>
      <c r="K554" s="9">
        <f>IF(D554&lt;&gt;"",HOUR(D554),"")</f>
        <v/>
      </c>
    </row>
    <row r="555">
      <c r="A555" s="7" t="n"/>
      <c r="D555" s="8" t="n"/>
      <c r="E555" s="8" t="n"/>
      <c r="F555" s="8" t="n"/>
      <c r="I555" s="9">
        <f>IF(AND(D555&lt;&gt;"",E555&lt;&gt;""),ROUND((E555-D555)*1440,0),"")</f>
        <v/>
      </c>
      <c r="J555" s="9">
        <f>IF(AND(E555&lt;&gt;"",F555&lt;&gt;""),ROUND((F555-E555)*1440,0),"")</f>
        <v/>
      </c>
      <c r="K555" s="9">
        <f>IF(D555&lt;&gt;"",HOUR(D555),"")</f>
        <v/>
      </c>
    </row>
    <row r="556">
      <c r="A556" s="7" t="n"/>
      <c r="D556" s="8" t="n"/>
      <c r="E556" s="8" t="n"/>
      <c r="F556" s="8" t="n"/>
      <c r="I556" s="9">
        <f>IF(AND(D556&lt;&gt;"",E556&lt;&gt;""),ROUND((E556-D556)*1440,0),"")</f>
        <v/>
      </c>
      <c r="J556" s="9">
        <f>IF(AND(E556&lt;&gt;"",F556&lt;&gt;""),ROUND((F556-E556)*1440,0),"")</f>
        <v/>
      </c>
      <c r="K556" s="9">
        <f>IF(D556&lt;&gt;"",HOUR(D556),"")</f>
        <v/>
      </c>
    </row>
    <row r="557">
      <c r="A557" s="7" t="n"/>
      <c r="D557" s="8" t="n"/>
      <c r="E557" s="8" t="n"/>
      <c r="F557" s="8" t="n"/>
      <c r="I557" s="9">
        <f>IF(AND(D557&lt;&gt;"",E557&lt;&gt;""),ROUND((E557-D557)*1440,0),"")</f>
        <v/>
      </c>
      <c r="J557" s="9">
        <f>IF(AND(E557&lt;&gt;"",F557&lt;&gt;""),ROUND((F557-E557)*1440,0),"")</f>
        <v/>
      </c>
      <c r="K557" s="9">
        <f>IF(D557&lt;&gt;"",HOUR(D557),"")</f>
        <v/>
      </c>
    </row>
    <row r="558">
      <c r="A558" s="7" t="n"/>
      <c r="D558" s="8" t="n"/>
      <c r="E558" s="8" t="n"/>
      <c r="F558" s="8" t="n"/>
      <c r="I558" s="9">
        <f>IF(AND(D558&lt;&gt;"",E558&lt;&gt;""),ROUND((E558-D558)*1440,0),"")</f>
        <v/>
      </c>
      <c r="J558" s="9">
        <f>IF(AND(E558&lt;&gt;"",F558&lt;&gt;""),ROUND((F558-E558)*1440,0),"")</f>
        <v/>
      </c>
      <c r="K558" s="9">
        <f>IF(D558&lt;&gt;"",HOUR(D558),"")</f>
        <v/>
      </c>
    </row>
    <row r="559">
      <c r="A559" s="7" t="n"/>
      <c r="D559" s="8" t="n"/>
      <c r="E559" s="8" t="n"/>
      <c r="F559" s="8" t="n"/>
      <c r="I559" s="9">
        <f>IF(AND(D559&lt;&gt;"",E559&lt;&gt;""),ROUND((E559-D559)*1440,0),"")</f>
        <v/>
      </c>
      <c r="J559" s="9">
        <f>IF(AND(E559&lt;&gt;"",F559&lt;&gt;""),ROUND((F559-E559)*1440,0),"")</f>
        <v/>
      </c>
      <c r="K559" s="9">
        <f>IF(D559&lt;&gt;"",HOUR(D559),"")</f>
        <v/>
      </c>
    </row>
    <row r="560">
      <c r="A560" s="7" t="n"/>
      <c r="D560" s="8" t="n"/>
      <c r="E560" s="8" t="n"/>
      <c r="F560" s="8" t="n"/>
      <c r="I560" s="9">
        <f>IF(AND(D560&lt;&gt;"",E560&lt;&gt;""),ROUND((E560-D560)*1440,0),"")</f>
        <v/>
      </c>
      <c r="J560" s="9">
        <f>IF(AND(E560&lt;&gt;"",F560&lt;&gt;""),ROUND((F560-E560)*1440,0),"")</f>
        <v/>
      </c>
      <c r="K560" s="9">
        <f>IF(D560&lt;&gt;"",HOUR(D560),"")</f>
        <v/>
      </c>
    </row>
    <row r="561">
      <c r="A561" s="7" t="n"/>
      <c r="D561" s="8" t="n"/>
      <c r="E561" s="8" t="n"/>
      <c r="F561" s="8" t="n"/>
      <c r="I561" s="9">
        <f>IF(AND(D561&lt;&gt;"",E561&lt;&gt;""),ROUND((E561-D561)*1440,0),"")</f>
        <v/>
      </c>
      <c r="J561" s="9">
        <f>IF(AND(E561&lt;&gt;"",F561&lt;&gt;""),ROUND((F561-E561)*1440,0),"")</f>
        <v/>
      </c>
      <c r="K561" s="9">
        <f>IF(D561&lt;&gt;"",HOUR(D561),"")</f>
        <v/>
      </c>
    </row>
    <row r="562">
      <c r="A562" s="7" t="n"/>
      <c r="D562" s="8" t="n"/>
      <c r="E562" s="8" t="n"/>
      <c r="F562" s="8" t="n"/>
      <c r="I562" s="9">
        <f>IF(AND(D562&lt;&gt;"",E562&lt;&gt;""),ROUND((E562-D562)*1440,0),"")</f>
        <v/>
      </c>
      <c r="J562" s="9">
        <f>IF(AND(E562&lt;&gt;"",F562&lt;&gt;""),ROUND((F562-E562)*1440,0),"")</f>
        <v/>
      </c>
      <c r="K562" s="9">
        <f>IF(D562&lt;&gt;"",HOUR(D562),"")</f>
        <v/>
      </c>
    </row>
    <row r="563">
      <c r="A563" s="7" t="n"/>
      <c r="D563" s="8" t="n"/>
      <c r="E563" s="8" t="n"/>
      <c r="F563" s="8" t="n"/>
      <c r="I563" s="9">
        <f>IF(AND(D563&lt;&gt;"",E563&lt;&gt;""),ROUND((E563-D563)*1440,0),"")</f>
        <v/>
      </c>
      <c r="J563" s="9">
        <f>IF(AND(E563&lt;&gt;"",F563&lt;&gt;""),ROUND((F563-E563)*1440,0),"")</f>
        <v/>
      </c>
      <c r="K563" s="9">
        <f>IF(D563&lt;&gt;"",HOUR(D563),"")</f>
        <v/>
      </c>
    </row>
    <row r="564">
      <c r="A564" s="7" t="n"/>
      <c r="D564" s="8" t="n"/>
      <c r="E564" s="8" t="n"/>
      <c r="F564" s="8" t="n"/>
      <c r="I564" s="9">
        <f>IF(AND(D564&lt;&gt;"",E564&lt;&gt;""),ROUND((E564-D564)*1440,0),"")</f>
        <v/>
      </c>
      <c r="J564" s="9">
        <f>IF(AND(E564&lt;&gt;"",F564&lt;&gt;""),ROUND((F564-E564)*1440,0),"")</f>
        <v/>
      </c>
      <c r="K564" s="9">
        <f>IF(D564&lt;&gt;"",HOUR(D564),"")</f>
        <v/>
      </c>
    </row>
    <row r="565">
      <c r="A565" s="7" t="n"/>
      <c r="D565" s="8" t="n"/>
      <c r="E565" s="8" t="n"/>
      <c r="F565" s="8" t="n"/>
      <c r="I565" s="9">
        <f>IF(AND(D565&lt;&gt;"",E565&lt;&gt;""),ROUND((E565-D565)*1440,0),"")</f>
        <v/>
      </c>
      <c r="J565" s="9">
        <f>IF(AND(E565&lt;&gt;"",F565&lt;&gt;""),ROUND((F565-E565)*1440,0),"")</f>
        <v/>
      </c>
      <c r="K565" s="9">
        <f>IF(D565&lt;&gt;"",HOUR(D565),"")</f>
        <v/>
      </c>
    </row>
    <row r="566">
      <c r="A566" s="7" t="n"/>
      <c r="D566" s="8" t="n"/>
      <c r="E566" s="8" t="n"/>
      <c r="F566" s="8" t="n"/>
      <c r="I566" s="9">
        <f>IF(AND(D566&lt;&gt;"",E566&lt;&gt;""),ROUND((E566-D566)*1440,0),"")</f>
        <v/>
      </c>
      <c r="J566" s="9">
        <f>IF(AND(E566&lt;&gt;"",F566&lt;&gt;""),ROUND((F566-E566)*1440,0),"")</f>
        <v/>
      </c>
      <c r="K566" s="9">
        <f>IF(D566&lt;&gt;"",HOUR(D566),"")</f>
        <v/>
      </c>
    </row>
    <row r="567">
      <c r="A567" s="7" t="n"/>
      <c r="D567" s="8" t="n"/>
      <c r="E567" s="8" t="n"/>
      <c r="F567" s="8" t="n"/>
      <c r="I567" s="9">
        <f>IF(AND(D567&lt;&gt;"",E567&lt;&gt;""),ROUND((E567-D567)*1440,0),"")</f>
        <v/>
      </c>
      <c r="J567" s="9">
        <f>IF(AND(E567&lt;&gt;"",F567&lt;&gt;""),ROUND((F567-E567)*1440,0),"")</f>
        <v/>
      </c>
      <c r="K567" s="9">
        <f>IF(D567&lt;&gt;"",HOUR(D567),"")</f>
        <v/>
      </c>
    </row>
    <row r="568">
      <c r="A568" s="7" t="n"/>
      <c r="D568" s="8" t="n"/>
      <c r="E568" s="8" t="n"/>
      <c r="F568" s="8" t="n"/>
      <c r="I568" s="9">
        <f>IF(AND(D568&lt;&gt;"",E568&lt;&gt;""),ROUND((E568-D568)*1440,0),"")</f>
        <v/>
      </c>
      <c r="J568" s="9">
        <f>IF(AND(E568&lt;&gt;"",F568&lt;&gt;""),ROUND((F568-E568)*1440,0),"")</f>
        <v/>
      </c>
      <c r="K568" s="9">
        <f>IF(D568&lt;&gt;"",HOUR(D568),"")</f>
        <v/>
      </c>
    </row>
    <row r="569">
      <c r="A569" s="7" t="n"/>
      <c r="D569" s="8" t="n"/>
      <c r="E569" s="8" t="n"/>
      <c r="F569" s="8" t="n"/>
      <c r="I569" s="9">
        <f>IF(AND(D569&lt;&gt;"",E569&lt;&gt;""),ROUND((E569-D569)*1440,0),"")</f>
        <v/>
      </c>
      <c r="J569" s="9">
        <f>IF(AND(E569&lt;&gt;"",F569&lt;&gt;""),ROUND((F569-E569)*1440,0),"")</f>
        <v/>
      </c>
      <c r="K569" s="9">
        <f>IF(D569&lt;&gt;"",HOUR(D569),"")</f>
        <v/>
      </c>
    </row>
    <row r="570">
      <c r="A570" s="7" t="n"/>
      <c r="D570" s="8" t="n"/>
      <c r="E570" s="8" t="n"/>
      <c r="F570" s="8" t="n"/>
      <c r="I570" s="9">
        <f>IF(AND(D570&lt;&gt;"",E570&lt;&gt;""),ROUND((E570-D570)*1440,0),"")</f>
        <v/>
      </c>
      <c r="J570" s="9">
        <f>IF(AND(E570&lt;&gt;"",F570&lt;&gt;""),ROUND((F570-E570)*1440,0),"")</f>
        <v/>
      </c>
      <c r="K570" s="9">
        <f>IF(D570&lt;&gt;"",HOUR(D570),"")</f>
        <v/>
      </c>
    </row>
    <row r="571">
      <c r="A571" s="7" t="n"/>
      <c r="D571" s="8" t="n"/>
      <c r="E571" s="8" t="n"/>
      <c r="F571" s="8" t="n"/>
      <c r="I571" s="9">
        <f>IF(AND(D571&lt;&gt;"",E571&lt;&gt;""),ROUND((E571-D571)*1440,0),"")</f>
        <v/>
      </c>
      <c r="J571" s="9">
        <f>IF(AND(E571&lt;&gt;"",F571&lt;&gt;""),ROUND((F571-E571)*1440,0),"")</f>
        <v/>
      </c>
      <c r="K571" s="9">
        <f>IF(D571&lt;&gt;"",HOUR(D571),"")</f>
        <v/>
      </c>
    </row>
    <row r="572">
      <c r="A572" s="7" t="n"/>
      <c r="D572" s="8" t="n"/>
      <c r="E572" s="8" t="n"/>
      <c r="F572" s="8" t="n"/>
      <c r="I572" s="9">
        <f>IF(AND(D572&lt;&gt;"",E572&lt;&gt;""),ROUND((E572-D572)*1440,0),"")</f>
        <v/>
      </c>
      <c r="J572" s="9">
        <f>IF(AND(E572&lt;&gt;"",F572&lt;&gt;""),ROUND((F572-E572)*1440,0),"")</f>
        <v/>
      </c>
      <c r="K572" s="9">
        <f>IF(D572&lt;&gt;"",HOUR(D572),"")</f>
        <v/>
      </c>
    </row>
    <row r="573">
      <c r="A573" s="7" t="n"/>
      <c r="D573" s="8" t="n"/>
      <c r="E573" s="8" t="n"/>
      <c r="F573" s="8" t="n"/>
      <c r="I573" s="9">
        <f>IF(AND(D573&lt;&gt;"",E573&lt;&gt;""),ROUND((E573-D573)*1440,0),"")</f>
        <v/>
      </c>
      <c r="J573" s="9">
        <f>IF(AND(E573&lt;&gt;"",F573&lt;&gt;""),ROUND((F573-E573)*1440,0),"")</f>
        <v/>
      </c>
      <c r="K573" s="9">
        <f>IF(D573&lt;&gt;"",HOUR(D573),"")</f>
        <v/>
      </c>
    </row>
    <row r="574">
      <c r="A574" s="7" t="n"/>
      <c r="D574" s="8" t="n"/>
      <c r="E574" s="8" t="n"/>
      <c r="F574" s="8" t="n"/>
      <c r="I574" s="9">
        <f>IF(AND(D574&lt;&gt;"",E574&lt;&gt;""),ROUND((E574-D574)*1440,0),"")</f>
        <v/>
      </c>
      <c r="J574" s="9">
        <f>IF(AND(E574&lt;&gt;"",F574&lt;&gt;""),ROUND((F574-E574)*1440,0),"")</f>
        <v/>
      </c>
      <c r="K574" s="9">
        <f>IF(D574&lt;&gt;"",HOUR(D574),"")</f>
        <v/>
      </c>
    </row>
    <row r="575">
      <c r="A575" s="7" t="n"/>
      <c r="D575" s="8" t="n"/>
      <c r="E575" s="8" t="n"/>
      <c r="F575" s="8" t="n"/>
      <c r="I575" s="9">
        <f>IF(AND(D575&lt;&gt;"",E575&lt;&gt;""),ROUND((E575-D575)*1440,0),"")</f>
        <v/>
      </c>
      <c r="J575" s="9">
        <f>IF(AND(E575&lt;&gt;"",F575&lt;&gt;""),ROUND((F575-E575)*1440,0),"")</f>
        <v/>
      </c>
      <c r="K575" s="9">
        <f>IF(D575&lt;&gt;"",HOUR(D575),"")</f>
        <v/>
      </c>
    </row>
    <row r="576">
      <c r="A576" s="7" t="n"/>
      <c r="D576" s="8" t="n"/>
      <c r="E576" s="8" t="n"/>
      <c r="F576" s="8" t="n"/>
      <c r="I576" s="9">
        <f>IF(AND(D576&lt;&gt;"",E576&lt;&gt;""),ROUND((E576-D576)*1440,0),"")</f>
        <v/>
      </c>
      <c r="J576" s="9">
        <f>IF(AND(E576&lt;&gt;"",F576&lt;&gt;""),ROUND((F576-E576)*1440,0),"")</f>
        <v/>
      </c>
      <c r="K576" s="9">
        <f>IF(D576&lt;&gt;"",HOUR(D576),"")</f>
        <v/>
      </c>
    </row>
    <row r="577">
      <c r="A577" s="7" t="n"/>
      <c r="D577" s="8" t="n"/>
      <c r="E577" s="8" t="n"/>
      <c r="F577" s="8" t="n"/>
      <c r="I577" s="9">
        <f>IF(AND(D577&lt;&gt;"",E577&lt;&gt;""),ROUND((E577-D577)*1440,0),"")</f>
        <v/>
      </c>
      <c r="J577" s="9">
        <f>IF(AND(E577&lt;&gt;"",F577&lt;&gt;""),ROUND((F577-E577)*1440,0),"")</f>
        <v/>
      </c>
      <c r="K577" s="9">
        <f>IF(D577&lt;&gt;"",HOUR(D577),"")</f>
        <v/>
      </c>
    </row>
    <row r="578">
      <c r="A578" s="7" t="n"/>
      <c r="D578" s="8" t="n"/>
      <c r="E578" s="8" t="n"/>
      <c r="F578" s="8" t="n"/>
      <c r="I578" s="9">
        <f>IF(AND(D578&lt;&gt;"",E578&lt;&gt;""),ROUND((E578-D578)*1440,0),"")</f>
        <v/>
      </c>
      <c r="J578" s="9">
        <f>IF(AND(E578&lt;&gt;"",F578&lt;&gt;""),ROUND((F578-E578)*1440,0),"")</f>
        <v/>
      </c>
      <c r="K578" s="9">
        <f>IF(D578&lt;&gt;"",HOUR(D578),"")</f>
        <v/>
      </c>
    </row>
    <row r="579">
      <c r="A579" s="7" t="n"/>
      <c r="D579" s="8" t="n"/>
      <c r="E579" s="8" t="n"/>
      <c r="F579" s="8" t="n"/>
      <c r="I579" s="9">
        <f>IF(AND(D579&lt;&gt;"",E579&lt;&gt;""),ROUND((E579-D579)*1440,0),"")</f>
        <v/>
      </c>
      <c r="J579" s="9">
        <f>IF(AND(E579&lt;&gt;"",F579&lt;&gt;""),ROUND((F579-E579)*1440,0),"")</f>
        <v/>
      </c>
      <c r="K579" s="9">
        <f>IF(D579&lt;&gt;"",HOUR(D579),"")</f>
        <v/>
      </c>
    </row>
    <row r="580">
      <c r="A580" s="7" t="n"/>
      <c r="D580" s="8" t="n"/>
      <c r="E580" s="8" t="n"/>
      <c r="F580" s="8" t="n"/>
      <c r="I580" s="9">
        <f>IF(AND(D580&lt;&gt;"",E580&lt;&gt;""),ROUND((E580-D580)*1440,0),"")</f>
        <v/>
      </c>
      <c r="J580" s="9">
        <f>IF(AND(E580&lt;&gt;"",F580&lt;&gt;""),ROUND((F580-E580)*1440,0),"")</f>
        <v/>
      </c>
      <c r="K580" s="9">
        <f>IF(D580&lt;&gt;"",HOUR(D580),"")</f>
        <v/>
      </c>
    </row>
    <row r="581">
      <c r="A581" s="7" t="n"/>
      <c r="D581" s="8" t="n"/>
      <c r="E581" s="8" t="n"/>
      <c r="F581" s="8" t="n"/>
      <c r="I581" s="9">
        <f>IF(AND(D581&lt;&gt;"",E581&lt;&gt;""),ROUND((E581-D581)*1440,0),"")</f>
        <v/>
      </c>
      <c r="J581" s="9">
        <f>IF(AND(E581&lt;&gt;"",F581&lt;&gt;""),ROUND((F581-E581)*1440,0),"")</f>
        <v/>
      </c>
      <c r="K581" s="9">
        <f>IF(D581&lt;&gt;"",HOUR(D581),"")</f>
        <v/>
      </c>
    </row>
    <row r="582">
      <c r="A582" s="7" t="n"/>
      <c r="D582" s="8" t="n"/>
      <c r="E582" s="8" t="n"/>
      <c r="F582" s="8" t="n"/>
      <c r="I582" s="9">
        <f>IF(AND(D582&lt;&gt;"",E582&lt;&gt;""),ROUND((E582-D582)*1440,0),"")</f>
        <v/>
      </c>
      <c r="J582" s="9">
        <f>IF(AND(E582&lt;&gt;"",F582&lt;&gt;""),ROUND((F582-E582)*1440,0),"")</f>
        <v/>
      </c>
      <c r="K582" s="9">
        <f>IF(D582&lt;&gt;"",HOUR(D582),"")</f>
        <v/>
      </c>
    </row>
    <row r="583">
      <c r="A583" s="7" t="n"/>
      <c r="D583" s="8" t="n"/>
      <c r="E583" s="8" t="n"/>
      <c r="F583" s="8" t="n"/>
      <c r="I583" s="9">
        <f>IF(AND(D583&lt;&gt;"",E583&lt;&gt;""),ROUND((E583-D583)*1440,0),"")</f>
        <v/>
      </c>
      <c r="J583" s="9">
        <f>IF(AND(E583&lt;&gt;"",F583&lt;&gt;""),ROUND((F583-E583)*1440,0),"")</f>
        <v/>
      </c>
      <c r="K583" s="9">
        <f>IF(D583&lt;&gt;"",HOUR(D583),"")</f>
        <v/>
      </c>
    </row>
    <row r="584">
      <c r="A584" s="7" t="n"/>
      <c r="D584" s="8" t="n"/>
      <c r="E584" s="8" t="n"/>
      <c r="F584" s="8" t="n"/>
      <c r="I584" s="9">
        <f>IF(AND(D584&lt;&gt;"",E584&lt;&gt;""),ROUND((E584-D584)*1440,0),"")</f>
        <v/>
      </c>
      <c r="J584" s="9">
        <f>IF(AND(E584&lt;&gt;"",F584&lt;&gt;""),ROUND((F584-E584)*1440,0),"")</f>
        <v/>
      </c>
      <c r="K584" s="9">
        <f>IF(D584&lt;&gt;"",HOUR(D584),"")</f>
        <v/>
      </c>
    </row>
    <row r="585">
      <c r="A585" s="7" t="n"/>
      <c r="D585" s="8" t="n"/>
      <c r="E585" s="8" t="n"/>
      <c r="F585" s="8" t="n"/>
      <c r="I585" s="9">
        <f>IF(AND(D585&lt;&gt;"",E585&lt;&gt;""),ROUND((E585-D585)*1440,0),"")</f>
        <v/>
      </c>
      <c r="J585" s="9">
        <f>IF(AND(E585&lt;&gt;"",F585&lt;&gt;""),ROUND((F585-E585)*1440,0),"")</f>
        <v/>
      </c>
      <c r="K585" s="9">
        <f>IF(D585&lt;&gt;"",HOUR(D585),"")</f>
        <v/>
      </c>
    </row>
    <row r="586">
      <c r="A586" s="7" t="n"/>
      <c r="D586" s="8" t="n"/>
      <c r="E586" s="8" t="n"/>
      <c r="F586" s="8" t="n"/>
      <c r="I586" s="9">
        <f>IF(AND(D586&lt;&gt;"",E586&lt;&gt;""),ROUND((E586-D586)*1440,0),"")</f>
        <v/>
      </c>
      <c r="J586" s="9">
        <f>IF(AND(E586&lt;&gt;"",F586&lt;&gt;""),ROUND((F586-E586)*1440,0),"")</f>
        <v/>
      </c>
      <c r="K586" s="9">
        <f>IF(D586&lt;&gt;"",HOUR(D586),"")</f>
        <v/>
      </c>
    </row>
    <row r="587">
      <c r="A587" s="7" t="n"/>
      <c r="D587" s="8" t="n"/>
      <c r="E587" s="8" t="n"/>
      <c r="F587" s="8" t="n"/>
      <c r="I587" s="9">
        <f>IF(AND(D587&lt;&gt;"",E587&lt;&gt;""),ROUND((E587-D587)*1440,0),"")</f>
        <v/>
      </c>
      <c r="J587" s="9">
        <f>IF(AND(E587&lt;&gt;"",F587&lt;&gt;""),ROUND((F587-E587)*1440,0),"")</f>
        <v/>
      </c>
      <c r="K587" s="9">
        <f>IF(D587&lt;&gt;"",HOUR(D587),"")</f>
        <v/>
      </c>
    </row>
    <row r="588">
      <c r="A588" s="7" t="n"/>
      <c r="D588" s="8" t="n"/>
      <c r="E588" s="8" t="n"/>
      <c r="F588" s="8" t="n"/>
      <c r="I588" s="9">
        <f>IF(AND(D588&lt;&gt;"",E588&lt;&gt;""),ROUND((E588-D588)*1440,0),"")</f>
        <v/>
      </c>
      <c r="J588" s="9">
        <f>IF(AND(E588&lt;&gt;"",F588&lt;&gt;""),ROUND((F588-E588)*1440,0),"")</f>
        <v/>
      </c>
      <c r="K588" s="9">
        <f>IF(D588&lt;&gt;"",HOUR(D588),"")</f>
        <v/>
      </c>
    </row>
    <row r="589">
      <c r="A589" s="7" t="n"/>
      <c r="D589" s="8" t="n"/>
      <c r="E589" s="8" t="n"/>
      <c r="F589" s="8" t="n"/>
      <c r="I589" s="9">
        <f>IF(AND(D589&lt;&gt;"",E589&lt;&gt;""),ROUND((E589-D589)*1440,0),"")</f>
        <v/>
      </c>
      <c r="J589" s="9">
        <f>IF(AND(E589&lt;&gt;"",F589&lt;&gt;""),ROUND((F589-E589)*1440,0),"")</f>
        <v/>
      </c>
      <c r="K589" s="9">
        <f>IF(D589&lt;&gt;"",HOUR(D589),"")</f>
        <v/>
      </c>
    </row>
    <row r="590">
      <c r="A590" s="7" t="n"/>
      <c r="D590" s="8" t="n"/>
      <c r="E590" s="8" t="n"/>
      <c r="F590" s="8" t="n"/>
      <c r="I590" s="9">
        <f>IF(AND(D590&lt;&gt;"",E590&lt;&gt;""),ROUND((E590-D590)*1440,0),"")</f>
        <v/>
      </c>
      <c r="J590" s="9">
        <f>IF(AND(E590&lt;&gt;"",F590&lt;&gt;""),ROUND((F590-E590)*1440,0),"")</f>
        <v/>
      </c>
      <c r="K590" s="9">
        <f>IF(D590&lt;&gt;"",HOUR(D590),"")</f>
        <v/>
      </c>
    </row>
    <row r="591">
      <c r="A591" s="7" t="n"/>
      <c r="D591" s="8" t="n"/>
      <c r="E591" s="8" t="n"/>
      <c r="F591" s="8" t="n"/>
      <c r="I591" s="9">
        <f>IF(AND(D591&lt;&gt;"",E591&lt;&gt;""),ROUND((E591-D591)*1440,0),"")</f>
        <v/>
      </c>
      <c r="J591" s="9">
        <f>IF(AND(E591&lt;&gt;"",F591&lt;&gt;""),ROUND((F591-E591)*1440,0),"")</f>
        <v/>
      </c>
      <c r="K591" s="9">
        <f>IF(D591&lt;&gt;"",HOUR(D591),"")</f>
        <v/>
      </c>
    </row>
    <row r="592">
      <c r="A592" s="7" t="n"/>
      <c r="D592" s="8" t="n"/>
      <c r="E592" s="8" t="n"/>
      <c r="F592" s="8" t="n"/>
      <c r="I592" s="9">
        <f>IF(AND(D592&lt;&gt;"",E592&lt;&gt;""),ROUND((E592-D592)*1440,0),"")</f>
        <v/>
      </c>
      <c r="J592" s="9">
        <f>IF(AND(E592&lt;&gt;"",F592&lt;&gt;""),ROUND((F592-E592)*1440,0),"")</f>
        <v/>
      </c>
      <c r="K592" s="9">
        <f>IF(D592&lt;&gt;"",HOUR(D592),"")</f>
        <v/>
      </c>
    </row>
    <row r="593">
      <c r="A593" s="7" t="n"/>
      <c r="D593" s="8" t="n"/>
      <c r="E593" s="8" t="n"/>
      <c r="F593" s="8" t="n"/>
      <c r="I593" s="9">
        <f>IF(AND(D593&lt;&gt;"",E593&lt;&gt;""),ROUND((E593-D593)*1440,0),"")</f>
        <v/>
      </c>
      <c r="J593" s="9">
        <f>IF(AND(E593&lt;&gt;"",F593&lt;&gt;""),ROUND((F593-E593)*1440,0),"")</f>
        <v/>
      </c>
      <c r="K593" s="9">
        <f>IF(D593&lt;&gt;"",HOUR(D593),"")</f>
        <v/>
      </c>
    </row>
    <row r="594">
      <c r="A594" s="7" t="n"/>
      <c r="D594" s="8" t="n"/>
      <c r="E594" s="8" t="n"/>
      <c r="F594" s="8" t="n"/>
      <c r="I594" s="9">
        <f>IF(AND(D594&lt;&gt;"",E594&lt;&gt;""),ROUND((E594-D594)*1440,0),"")</f>
        <v/>
      </c>
      <c r="J594" s="9">
        <f>IF(AND(E594&lt;&gt;"",F594&lt;&gt;""),ROUND((F594-E594)*1440,0),"")</f>
        <v/>
      </c>
      <c r="K594" s="9">
        <f>IF(D594&lt;&gt;"",HOUR(D594),"")</f>
        <v/>
      </c>
    </row>
    <row r="595">
      <c r="A595" s="7" t="n"/>
      <c r="D595" s="8" t="n"/>
      <c r="E595" s="8" t="n"/>
      <c r="F595" s="8" t="n"/>
      <c r="I595" s="9">
        <f>IF(AND(D595&lt;&gt;"",E595&lt;&gt;""),ROUND((E595-D595)*1440,0),"")</f>
        <v/>
      </c>
      <c r="J595" s="9">
        <f>IF(AND(E595&lt;&gt;"",F595&lt;&gt;""),ROUND((F595-E595)*1440,0),"")</f>
        <v/>
      </c>
      <c r="K595" s="9">
        <f>IF(D595&lt;&gt;"",HOUR(D595),"")</f>
        <v/>
      </c>
    </row>
    <row r="596">
      <c r="A596" s="7" t="n"/>
      <c r="D596" s="8" t="n"/>
      <c r="E596" s="8" t="n"/>
      <c r="F596" s="8" t="n"/>
      <c r="I596" s="9">
        <f>IF(AND(D596&lt;&gt;"",E596&lt;&gt;""),ROUND((E596-D596)*1440,0),"")</f>
        <v/>
      </c>
      <c r="J596" s="9">
        <f>IF(AND(E596&lt;&gt;"",F596&lt;&gt;""),ROUND((F596-E596)*1440,0),"")</f>
        <v/>
      </c>
      <c r="K596" s="9">
        <f>IF(D596&lt;&gt;"",HOUR(D596),"")</f>
        <v/>
      </c>
    </row>
    <row r="597">
      <c r="A597" s="7" t="n"/>
      <c r="D597" s="8" t="n"/>
      <c r="E597" s="8" t="n"/>
      <c r="F597" s="8" t="n"/>
      <c r="I597" s="9">
        <f>IF(AND(D597&lt;&gt;"",E597&lt;&gt;""),ROUND((E597-D597)*1440,0),"")</f>
        <v/>
      </c>
      <c r="J597" s="9">
        <f>IF(AND(E597&lt;&gt;"",F597&lt;&gt;""),ROUND((F597-E597)*1440,0),"")</f>
        <v/>
      </c>
      <c r="K597" s="9">
        <f>IF(D597&lt;&gt;"",HOUR(D597),"")</f>
        <v/>
      </c>
    </row>
    <row r="598">
      <c r="A598" s="7" t="n"/>
      <c r="D598" s="8" t="n"/>
      <c r="E598" s="8" t="n"/>
      <c r="F598" s="8" t="n"/>
      <c r="I598" s="9">
        <f>IF(AND(D598&lt;&gt;"",E598&lt;&gt;""),ROUND((E598-D598)*1440,0),"")</f>
        <v/>
      </c>
      <c r="J598" s="9">
        <f>IF(AND(E598&lt;&gt;"",F598&lt;&gt;""),ROUND((F598-E598)*1440,0),"")</f>
        <v/>
      </c>
      <c r="K598" s="9">
        <f>IF(D598&lt;&gt;"",HOUR(D598),"")</f>
        <v/>
      </c>
    </row>
    <row r="599">
      <c r="A599" s="7" t="n"/>
      <c r="D599" s="8" t="n"/>
      <c r="E599" s="8" t="n"/>
      <c r="F599" s="8" t="n"/>
      <c r="I599" s="9">
        <f>IF(AND(D599&lt;&gt;"",E599&lt;&gt;""),ROUND((E599-D599)*1440,0),"")</f>
        <v/>
      </c>
      <c r="J599" s="9">
        <f>IF(AND(E599&lt;&gt;"",F599&lt;&gt;""),ROUND((F599-E599)*1440,0),"")</f>
        <v/>
      </c>
      <c r="K599" s="9">
        <f>IF(D599&lt;&gt;"",HOUR(D599),"")</f>
        <v/>
      </c>
    </row>
    <row r="600">
      <c r="A600" s="7" t="n"/>
      <c r="D600" s="8" t="n"/>
      <c r="E600" s="8" t="n"/>
      <c r="F600" s="8" t="n"/>
      <c r="I600" s="9">
        <f>IF(AND(D600&lt;&gt;"",E600&lt;&gt;""),ROUND((E600-D600)*1440,0),"")</f>
        <v/>
      </c>
      <c r="J600" s="9">
        <f>IF(AND(E600&lt;&gt;"",F600&lt;&gt;""),ROUND((F600-E600)*1440,0),"")</f>
        <v/>
      </c>
      <c r="K600" s="9">
        <f>IF(D600&lt;&gt;"",HOUR(D600),"")</f>
        <v/>
      </c>
    </row>
    <row r="601">
      <c r="A601" s="7" t="n"/>
      <c r="D601" s="8" t="n"/>
      <c r="E601" s="8" t="n"/>
      <c r="F601" s="8" t="n"/>
      <c r="I601" s="9">
        <f>IF(AND(D601&lt;&gt;"",E601&lt;&gt;""),ROUND((E601-D601)*1440,0),"")</f>
        <v/>
      </c>
      <c r="J601" s="9">
        <f>IF(AND(E601&lt;&gt;"",F601&lt;&gt;""),ROUND((F601-E601)*1440,0),"")</f>
        <v/>
      </c>
      <c r="K601" s="9">
        <f>IF(D601&lt;&gt;"",HOUR(D601),"")</f>
        <v/>
      </c>
    </row>
    <row r="602">
      <c r="A602" s="7" t="n"/>
      <c r="D602" s="8" t="n"/>
      <c r="E602" s="8" t="n"/>
      <c r="F602" s="8" t="n"/>
      <c r="I602" s="9">
        <f>IF(AND(D602&lt;&gt;"",E602&lt;&gt;""),ROUND((E602-D602)*1440,0),"")</f>
        <v/>
      </c>
      <c r="J602" s="9">
        <f>IF(AND(E602&lt;&gt;"",F602&lt;&gt;""),ROUND((F602-E602)*1440,0),"")</f>
        <v/>
      </c>
      <c r="K602" s="9">
        <f>IF(D602&lt;&gt;"",HOUR(D602),"")</f>
        <v/>
      </c>
    </row>
    <row r="603">
      <c r="A603" s="7" t="n"/>
      <c r="D603" s="8" t="n"/>
      <c r="E603" s="8" t="n"/>
      <c r="F603" s="8" t="n"/>
      <c r="I603" s="9">
        <f>IF(AND(D603&lt;&gt;"",E603&lt;&gt;""),ROUND((E603-D603)*1440,0),"")</f>
        <v/>
      </c>
      <c r="J603" s="9">
        <f>IF(AND(E603&lt;&gt;"",F603&lt;&gt;""),ROUND((F603-E603)*1440,0),"")</f>
        <v/>
      </c>
      <c r="K603" s="9">
        <f>IF(D603&lt;&gt;"",HOUR(D603),"")</f>
        <v/>
      </c>
    </row>
    <row r="604">
      <c r="A604" s="7" t="n"/>
      <c r="D604" s="8" t="n"/>
      <c r="E604" s="8" t="n"/>
      <c r="F604" s="8" t="n"/>
      <c r="I604" s="9">
        <f>IF(AND(D604&lt;&gt;"",E604&lt;&gt;""),ROUND((E604-D604)*1440,0),"")</f>
        <v/>
      </c>
      <c r="J604" s="9">
        <f>IF(AND(E604&lt;&gt;"",F604&lt;&gt;""),ROUND((F604-E604)*1440,0),"")</f>
        <v/>
      </c>
      <c r="K604" s="9">
        <f>IF(D604&lt;&gt;"",HOUR(D604),"")</f>
        <v/>
      </c>
    </row>
    <row r="605">
      <c r="A605" s="7" t="n"/>
      <c r="D605" s="8" t="n"/>
      <c r="E605" s="8" t="n"/>
      <c r="F605" s="8" t="n"/>
      <c r="I605" s="9">
        <f>IF(AND(D605&lt;&gt;"",E605&lt;&gt;""),ROUND((E605-D605)*1440,0),"")</f>
        <v/>
      </c>
      <c r="J605" s="9">
        <f>IF(AND(E605&lt;&gt;"",F605&lt;&gt;""),ROUND((F605-E605)*1440,0),"")</f>
        <v/>
      </c>
      <c r="K605" s="9">
        <f>IF(D605&lt;&gt;"",HOUR(D605),"")</f>
        <v/>
      </c>
    </row>
    <row r="606">
      <c r="A606" s="7" t="n"/>
      <c r="D606" s="8" t="n"/>
      <c r="E606" s="8" t="n"/>
      <c r="F606" s="8" t="n"/>
      <c r="I606" s="9">
        <f>IF(AND(D606&lt;&gt;"",E606&lt;&gt;""),ROUND((E606-D606)*1440,0),"")</f>
        <v/>
      </c>
      <c r="J606" s="9">
        <f>IF(AND(E606&lt;&gt;"",F606&lt;&gt;""),ROUND((F606-E606)*1440,0),"")</f>
        <v/>
      </c>
      <c r="K606" s="9">
        <f>IF(D606&lt;&gt;"",HOUR(D606),"")</f>
        <v/>
      </c>
    </row>
    <row r="607">
      <c r="A607" s="7" t="n"/>
      <c r="D607" s="8" t="n"/>
      <c r="E607" s="8" t="n"/>
      <c r="F607" s="8" t="n"/>
      <c r="I607" s="9">
        <f>IF(AND(D607&lt;&gt;"",E607&lt;&gt;""),ROUND((E607-D607)*1440,0),"")</f>
        <v/>
      </c>
      <c r="J607" s="9">
        <f>IF(AND(E607&lt;&gt;"",F607&lt;&gt;""),ROUND((F607-E607)*1440,0),"")</f>
        <v/>
      </c>
      <c r="K607" s="9">
        <f>IF(D607&lt;&gt;"",HOUR(D607),"")</f>
        <v/>
      </c>
    </row>
    <row r="608">
      <c r="A608" s="7" t="n"/>
      <c r="D608" s="8" t="n"/>
      <c r="E608" s="8" t="n"/>
      <c r="F608" s="8" t="n"/>
      <c r="I608" s="9">
        <f>IF(AND(D608&lt;&gt;"",E608&lt;&gt;""),ROUND((E608-D608)*1440,0),"")</f>
        <v/>
      </c>
      <c r="J608" s="9">
        <f>IF(AND(E608&lt;&gt;"",F608&lt;&gt;""),ROUND((F608-E608)*1440,0),"")</f>
        <v/>
      </c>
      <c r="K608" s="9">
        <f>IF(D608&lt;&gt;"",HOUR(D608),"")</f>
        <v/>
      </c>
    </row>
    <row r="609">
      <c r="A609" s="7" t="n"/>
      <c r="D609" s="8" t="n"/>
      <c r="E609" s="8" t="n"/>
      <c r="F609" s="8" t="n"/>
      <c r="I609" s="9">
        <f>IF(AND(D609&lt;&gt;"",E609&lt;&gt;""),ROUND((E609-D609)*1440,0),"")</f>
        <v/>
      </c>
      <c r="J609" s="9">
        <f>IF(AND(E609&lt;&gt;"",F609&lt;&gt;""),ROUND((F609-E609)*1440,0),"")</f>
        <v/>
      </c>
      <c r="K609" s="9">
        <f>IF(D609&lt;&gt;"",HOUR(D609),"")</f>
        <v/>
      </c>
    </row>
    <row r="610">
      <c r="A610" s="7" t="n"/>
      <c r="D610" s="8" t="n"/>
      <c r="E610" s="8" t="n"/>
      <c r="F610" s="8" t="n"/>
      <c r="I610" s="9">
        <f>IF(AND(D610&lt;&gt;"",E610&lt;&gt;""),ROUND((E610-D610)*1440,0),"")</f>
        <v/>
      </c>
      <c r="J610" s="9">
        <f>IF(AND(E610&lt;&gt;"",F610&lt;&gt;""),ROUND((F610-E610)*1440,0),"")</f>
        <v/>
      </c>
      <c r="K610" s="9">
        <f>IF(D610&lt;&gt;"",HOUR(D610),"")</f>
        <v/>
      </c>
    </row>
    <row r="611">
      <c r="A611" s="7" t="n"/>
      <c r="D611" s="8" t="n"/>
      <c r="E611" s="8" t="n"/>
      <c r="F611" s="8" t="n"/>
      <c r="I611" s="9">
        <f>IF(AND(D611&lt;&gt;"",E611&lt;&gt;""),ROUND((E611-D611)*1440,0),"")</f>
        <v/>
      </c>
      <c r="J611" s="9">
        <f>IF(AND(E611&lt;&gt;"",F611&lt;&gt;""),ROUND((F611-E611)*1440,0),"")</f>
        <v/>
      </c>
      <c r="K611" s="9">
        <f>IF(D611&lt;&gt;"",HOUR(D611),"")</f>
        <v/>
      </c>
    </row>
    <row r="612">
      <c r="A612" s="7" t="n"/>
      <c r="D612" s="8" t="n"/>
      <c r="E612" s="8" t="n"/>
      <c r="F612" s="8" t="n"/>
      <c r="I612" s="9">
        <f>IF(AND(D612&lt;&gt;"",E612&lt;&gt;""),ROUND((E612-D612)*1440,0),"")</f>
        <v/>
      </c>
      <c r="J612" s="9">
        <f>IF(AND(E612&lt;&gt;"",F612&lt;&gt;""),ROUND((F612-E612)*1440,0),"")</f>
        <v/>
      </c>
      <c r="K612" s="9">
        <f>IF(D612&lt;&gt;"",HOUR(D612),"")</f>
        <v/>
      </c>
    </row>
    <row r="613">
      <c r="A613" s="7" t="n"/>
      <c r="D613" s="8" t="n"/>
      <c r="E613" s="8" t="n"/>
      <c r="F613" s="8" t="n"/>
      <c r="I613" s="9">
        <f>IF(AND(D613&lt;&gt;"",E613&lt;&gt;""),ROUND((E613-D613)*1440,0),"")</f>
        <v/>
      </c>
      <c r="J613" s="9">
        <f>IF(AND(E613&lt;&gt;"",F613&lt;&gt;""),ROUND((F613-E613)*1440,0),"")</f>
        <v/>
      </c>
      <c r="K613" s="9">
        <f>IF(D613&lt;&gt;"",HOUR(D613),"")</f>
        <v/>
      </c>
    </row>
    <row r="614">
      <c r="A614" s="7" t="n"/>
      <c r="D614" s="8" t="n"/>
      <c r="E614" s="8" t="n"/>
      <c r="F614" s="8" t="n"/>
      <c r="I614" s="9">
        <f>IF(AND(D614&lt;&gt;"",E614&lt;&gt;""),ROUND((E614-D614)*1440,0),"")</f>
        <v/>
      </c>
      <c r="J614" s="9">
        <f>IF(AND(E614&lt;&gt;"",F614&lt;&gt;""),ROUND((F614-E614)*1440,0),"")</f>
        <v/>
      </c>
      <c r="K614" s="9">
        <f>IF(D614&lt;&gt;"",HOUR(D614),"")</f>
        <v/>
      </c>
    </row>
    <row r="615">
      <c r="A615" s="7" t="n"/>
      <c r="D615" s="8" t="n"/>
      <c r="E615" s="8" t="n"/>
      <c r="F615" s="8" t="n"/>
      <c r="I615" s="9">
        <f>IF(AND(D615&lt;&gt;"",E615&lt;&gt;""),ROUND((E615-D615)*1440,0),"")</f>
        <v/>
      </c>
      <c r="J615" s="9">
        <f>IF(AND(E615&lt;&gt;"",F615&lt;&gt;""),ROUND((F615-E615)*1440,0),"")</f>
        <v/>
      </c>
      <c r="K615" s="9">
        <f>IF(D615&lt;&gt;"",HOUR(D615),"")</f>
        <v/>
      </c>
    </row>
    <row r="616">
      <c r="A616" s="7" t="n"/>
      <c r="D616" s="8" t="n"/>
      <c r="E616" s="8" t="n"/>
      <c r="F616" s="8" t="n"/>
      <c r="I616" s="9">
        <f>IF(AND(D616&lt;&gt;"",E616&lt;&gt;""),ROUND((E616-D616)*1440,0),"")</f>
        <v/>
      </c>
      <c r="J616" s="9">
        <f>IF(AND(E616&lt;&gt;"",F616&lt;&gt;""),ROUND((F616-E616)*1440,0),"")</f>
        <v/>
      </c>
      <c r="K616" s="9">
        <f>IF(D616&lt;&gt;"",HOUR(D616),"")</f>
        <v/>
      </c>
    </row>
    <row r="617">
      <c r="A617" s="7" t="n"/>
      <c r="D617" s="8" t="n"/>
      <c r="E617" s="8" t="n"/>
      <c r="F617" s="8" t="n"/>
      <c r="I617" s="9">
        <f>IF(AND(D617&lt;&gt;"",E617&lt;&gt;""),ROUND((E617-D617)*1440,0),"")</f>
        <v/>
      </c>
      <c r="J617" s="9">
        <f>IF(AND(E617&lt;&gt;"",F617&lt;&gt;""),ROUND((F617-E617)*1440,0),"")</f>
        <v/>
      </c>
      <c r="K617" s="9">
        <f>IF(D617&lt;&gt;"",HOUR(D617),"")</f>
        <v/>
      </c>
    </row>
    <row r="618">
      <c r="A618" s="7" t="n"/>
      <c r="D618" s="8" t="n"/>
      <c r="E618" s="8" t="n"/>
      <c r="F618" s="8" t="n"/>
      <c r="I618" s="9">
        <f>IF(AND(D618&lt;&gt;"",E618&lt;&gt;""),ROUND((E618-D618)*1440,0),"")</f>
        <v/>
      </c>
      <c r="J618" s="9">
        <f>IF(AND(E618&lt;&gt;"",F618&lt;&gt;""),ROUND((F618-E618)*1440,0),"")</f>
        <v/>
      </c>
      <c r="K618" s="9">
        <f>IF(D618&lt;&gt;"",HOUR(D618),"")</f>
        <v/>
      </c>
    </row>
    <row r="619">
      <c r="A619" s="7" t="n"/>
      <c r="D619" s="8" t="n"/>
      <c r="E619" s="8" t="n"/>
      <c r="F619" s="8" t="n"/>
      <c r="I619" s="9">
        <f>IF(AND(D619&lt;&gt;"",E619&lt;&gt;""),ROUND((E619-D619)*1440,0),"")</f>
        <v/>
      </c>
      <c r="J619" s="9">
        <f>IF(AND(E619&lt;&gt;"",F619&lt;&gt;""),ROUND((F619-E619)*1440,0),"")</f>
        <v/>
      </c>
      <c r="K619" s="9">
        <f>IF(D619&lt;&gt;"",HOUR(D619),"")</f>
        <v/>
      </c>
    </row>
    <row r="620">
      <c r="A620" s="7" t="n"/>
      <c r="D620" s="8" t="n"/>
      <c r="E620" s="8" t="n"/>
      <c r="F620" s="8" t="n"/>
      <c r="I620" s="9">
        <f>IF(AND(D620&lt;&gt;"",E620&lt;&gt;""),ROUND((E620-D620)*1440,0),"")</f>
        <v/>
      </c>
      <c r="J620" s="9">
        <f>IF(AND(E620&lt;&gt;"",F620&lt;&gt;""),ROUND((F620-E620)*1440,0),"")</f>
        <v/>
      </c>
      <c r="K620" s="9">
        <f>IF(D620&lt;&gt;"",HOUR(D620),"")</f>
        <v/>
      </c>
    </row>
    <row r="621">
      <c r="A621" s="7" t="n"/>
      <c r="D621" s="8" t="n"/>
      <c r="E621" s="8" t="n"/>
      <c r="F621" s="8" t="n"/>
      <c r="I621" s="9">
        <f>IF(AND(D621&lt;&gt;"",E621&lt;&gt;""),ROUND((E621-D621)*1440,0),"")</f>
        <v/>
      </c>
      <c r="J621" s="9">
        <f>IF(AND(E621&lt;&gt;"",F621&lt;&gt;""),ROUND((F621-E621)*1440,0),"")</f>
        <v/>
      </c>
      <c r="K621" s="9">
        <f>IF(D621&lt;&gt;"",HOUR(D621),"")</f>
        <v/>
      </c>
    </row>
    <row r="622">
      <c r="A622" s="7" t="n"/>
      <c r="D622" s="8" t="n"/>
      <c r="E622" s="8" t="n"/>
      <c r="F622" s="8" t="n"/>
      <c r="I622" s="9">
        <f>IF(AND(D622&lt;&gt;"",E622&lt;&gt;""),ROUND((E622-D622)*1440,0),"")</f>
        <v/>
      </c>
      <c r="J622" s="9">
        <f>IF(AND(E622&lt;&gt;"",F622&lt;&gt;""),ROUND((F622-E622)*1440,0),"")</f>
        <v/>
      </c>
      <c r="K622" s="9">
        <f>IF(D622&lt;&gt;"",HOUR(D622),"")</f>
        <v/>
      </c>
    </row>
    <row r="623">
      <c r="A623" s="7" t="n"/>
      <c r="D623" s="8" t="n"/>
      <c r="E623" s="8" t="n"/>
      <c r="F623" s="8" t="n"/>
      <c r="I623" s="9">
        <f>IF(AND(D623&lt;&gt;"",E623&lt;&gt;""),ROUND((E623-D623)*1440,0),"")</f>
        <v/>
      </c>
      <c r="J623" s="9">
        <f>IF(AND(E623&lt;&gt;"",F623&lt;&gt;""),ROUND((F623-E623)*1440,0),"")</f>
        <v/>
      </c>
      <c r="K623" s="9">
        <f>IF(D623&lt;&gt;"",HOUR(D623),"")</f>
        <v/>
      </c>
    </row>
    <row r="624">
      <c r="A624" s="7" t="n"/>
      <c r="D624" s="8" t="n"/>
      <c r="E624" s="8" t="n"/>
      <c r="F624" s="8" t="n"/>
      <c r="I624" s="9">
        <f>IF(AND(D624&lt;&gt;"",E624&lt;&gt;""),ROUND((E624-D624)*1440,0),"")</f>
        <v/>
      </c>
      <c r="J624" s="9">
        <f>IF(AND(E624&lt;&gt;"",F624&lt;&gt;""),ROUND((F624-E624)*1440,0),"")</f>
        <v/>
      </c>
      <c r="K624" s="9">
        <f>IF(D624&lt;&gt;"",HOUR(D624),"")</f>
        <v/>
      </c>
    </row>
    <row r="625">
      <c r="A625" s="7" t="n"/>
      <c r="D625" s="8" t="n"/>
      <c r="E625" s="8" t="n"/>
      <c r="F625" s="8" t="n"/>
      <c r="I625" s="9">
        <f>IF(AND(D625&lt;&gt;"",E625&lt;&gt;""),ROUND((E625-D625)*1440,0),"")</f>
        <v/>
      </c>
      <c r="J625" s="9">
        <f>IF(AND(E625&lt;&gt;"",F625&lt;&gt;""),ROUND((F625-E625)*1440,0),"")</f>
        <v/>
      </c>
      <c r="K625" s="9">
        <f>IF(D625&lt;&gt;"",HOUR(D625),"")</f>
        <v/>
      </c>
    </row>
    <row r="626">
      <c r="A626" s="7" t="n"/>
      <c r="D626" s="8" t="n"/>
      <c r="E626" s="8" t="n"/>
      <c r="F626" s="8" t="n"/>
      <c r="I626" s="9">
        <f>IF(AND(D626&lt;&gt;"",E626&lt;&gt;""),ROUND((E626-D626)*1440,0),"")</f>
        <v/>
      </c>
      <c r="J626" s="9">
        <f>IF(AND(E626&lt;&gt;"",F626&lt;&gt;""),ROUND((F626-E626)*1440,0),"")</f>
        <v/>
      </c>
      <c r="K626" s="9">
        <f>IF(D626&lt;&gt;"",HOUR(D626),"")</f>
        <v/>
      </c>
    </row>
    <row r="627">
      <c r="A627" s="7" t="n"/>
      <c r="D627" s="8" t="n"/>
      <c r="E627" s="8" t="n"/>
      <c r="F627" s="8" t="n"/>
      <c r="I627" s="9">
        <f>IF(AND(D627&lt;&gt;"",E627&lt;&gt;""),ROUND((E627-D627)*1440,0),"")</f>
        <v/>
      </c>
      <c r="J627" s="9">
        <f>IF(AND(E627&lt;&gt;"",F627&lt;&gt;""),ROUND((F627-E627)*1440,0),"")</f>
        <v/>
      </c>
      <c r="K627" s="9">
        <f>IF(D627&lt;&gt;"",HOUR(D627),"")</f>
        <v/>
      </c>
    </row>
    <row r="628">
      <c r="A628" s="7" t="n"/>
      <c r="D628" s="8" t="n"/>
      <c r="E628" s="8" t="n"/>
      <c r="F628" s="8" t="n"/>
      <c r="I628" s="9">
        <f>IF(AND(D628&lt;&gt;"",E628&lt;&gt;""),ROUND((E628-D628)*1440,0),"")</f>
        <v/>
      </c>
      <c r="J628" s="9">
        <f>IF(AND(E628&lt;&gt;"",F628&lt;&gt;""),ROUND((F628-E628)*1440,0),"")</f>
        <v/>
      </c>
      <c r="K628" s="9">
        <f>IF(D628&lt;&gt;"",HOUR(D628),"")</f>
        <v/>
      </c>
    </row>
    <row r="629">
      <c r="A629" s="7" t="n"/>
      <c r="D629" s="8" t="n"/>
      <c r="E629" s="8" t="n"/>
      <c r="F629" s="8" t="n"/>
      <c r="I629" s="9">
        <f>IF(AND(D629&lt;&gt;"",E629&lt;&gt;""),ROUND((E629-D629)*1440,0),"")</f>
        <v/>
      </c>
      <c r="J629" s="9">
        <f>IF(AND(E629&lt;&gt;"",F629&lt;&gt;""),ROUND((F629-E629)*1440,0),"")</f>
        <v/>
      </c>
      <c r="K629" s="9">
        <f>IF(D629&lt;&gt;"",HOUR(D629),"")</f>
        <v/>
      </c>
    </row>
    <row r="630">
      <c r="A630" s="7" t="n"/>
      <c r="D630" s="8" t="n"/>
      <c r="E630" s="8" t="n"/>
      <c r="F630" s="8" t="n"/>
      <c r="I630" s="9">
        <f>IF(AND(D630&lt;&gt;"",E630&lt;&gt;""),ROUND((E630-D630)*1440,0),"")</f>
        <v/>
      </c>
      <c r="J630" s="9">
        <f>IF(AND(E630&lt;&gt;"",F630&lt;&gt;""),ROUND((F630-E630)*1440,0),"")</f>
        <v/>
      </c>
      <c r="K630" s="9">
        <f>IF(D630&lt;&gt;"",HOUR(D630),"")</f>
        <v/>
      </c>
    </row>
    <row r="631">
      <c r="A631" s="7" t="n"/>
      <c r="D631" s="8" t="n"/>
      <c r="E631" s="8" t="n"/>
      <c r="F631" s="8" t="n"/>
      <c r="I631" s="9">
        <f>IF(AND(D631&lt;&gt;"",E631&lt;&gt;""),ROUND((E631-D631)*1440,0),"")</f>
        <v/>
      </c>
      <c r="J631" s="9">
        <f>IF(AND(E631&lt;&gt;"",F631&lt;&gt;""),ROUND((F631-E631)*1440,0),"")</f>
        <v/>
      </c>
      <c r="K631" s="9">
        <f>IF(D631&lt;&gt;"",HOUR(D631),"")</f>
        <v/>
      </c>
    </row>
    <row r="632">
      <c r="A632" s="7" t="n"/>
      <c r="D632" s="8" t="n"/>
      <c r="E632" s="8" t="n"/>
      <c r="F632" s="8" t="n"/>
      <c r="I632" s="9">
        <f>IF(AND(D632&lt;&gt;"",E632&lt;&gt;""),ROUND((E632-D632)*1440,0),"")</f>
        <v/>
      </c>
      <c r="J632" s="9">
        <f>IF(AND(E632&lt;&gt;"",F632&lt;&gt;""),ROUND((F632-E632)*1440,0),"")</f>
        <v/>
      </c>
      <c r="K632" s="9">
        <f>IF(D632&lt;&gt;"",HOUR(D632),"")</f>
        <v/>
      </c>
    </row>
    <row r="633">
      <c r="A633" s="7" t="n"/>
      <c r="D633" s="8" t="n"/>
      <c r="E633" s="8" t="n"/>
      <c r="F633" s="8" t="n"/>
      <c r="I633" s="9">
        <f>IF(AND(D633&lt;&gt;"",E633&lt;&gt;""),ROUND((E633-D633)*1440,0),"")</f>
        <v/>
      </c>
      <c r="J633" s="9">
        <f>IF(AND(E633&lt;&gt;"",F633&lt;&gt;""),ROUND((F633-E633)*1440,0),"")</f>
        <v/>
      </c>
      <c r="K633" s="9">
        <f>IF(D633&lt;&gt;"",HOUR(D633),"")</f>
        <v/>
      </c>
    </row>
    <row r="634">
      <c r="A634" s="7" t="n"/>
      <c r="D634" s="8" t="n"/>
      <c r="E634" s="8" t="n"/>
      <c r="F634" s="8" t="n"/>
      <c r="I634" s="9">
        <f>IF(AND(D634&lt;&gt;"",E634&lt;&gt;""),ROUND((E634-D634)*1440,0),"")</f>
        <v/>
      </c>
      <c r="J634" s="9">
        <f>IF(AND(E634&lt;&gt;"",F634&lt;&gt;""),ROUND((F634-E634)*1440,0),"")</f>
        <v/>
      </c>
      <c r="K634" s="9">
        <f>IF(D634&lt;&gt;"",HOUR(D634),"")</f>
        <v/>
      </c>
    </row>
    <row r="635">
      <c r="A635" s="7" t="n"/>
      <c r="D635" s="8" t="n"/>
      <c r="E635" s="8" t="n"/>
      <c r="F635" s="8" t="n"/>
      <c r="I635" s="9">
        <f>IF(AND(D635&lt;&gt;"",E635&lt;&gt;""),ROUND((E635-D635)*1440,0),"")</f>
        <v/>
      </c>
      <c r="J635" s="9">
        <f>IF(AND(E635&lt;&gt;"",F635&lt;&gt;""),ROUND((F635-E635)*1440,0),"")</f>
        <v/>
      </c>
      <c r="K635" s="9">
        <f>IF(D635&lt;&gt;"",HOUR(D635),"")</f>
        <v/>
      </c>
    </row>
    <row r="636">
      <c r="A636" s="7" t="n"/>
      <c r="D636" s="8" t="n"/>
      <c r="E636" s="8" t="n"/>
      <c r="F636" s="8" t="n"/>
      <c r="I636" s="9">
        <f>IF(AND(D636&lt;&gt;"",E636&lt;&gt;""),ROUND((E636-D636)*1440,0),"")</f>
        <v/>
      </c>
      <c r="J636" s="9">
        <f>IF(AND(E636&lt;&gt;"",F636&lt;&gt;""),ROUND((F636-E636)*1440,0),"")</f>
        <v/>
      </c>
      <c r="K636" s="9">
        <f>IF(D636&lt;&gt;"",HOUR(D636),"")</f>
        <v/>
      </c>
    </row>
    <row r="637">
      <c r="A637" s="7" t="n"/>
      <c r="D637" s="8" t="n"/>
      <c r="E637" s="8" t="n"/>
      <c r="F637" s="8" t="n"/>
      <c r="I637" s="9">
        <f>IF(AND(D637&lt;&gt;"",E637&lt;&gt;""),ROUND((E637-D637)*1440,0),"")</f>
        <v/>
      </c>
      <c r="J637" s="9">
        <f>IF(AND(E637&lt;&gt;"",F637&lt;&gt;""),ROUND((F637-E637)*1440,0),"")</f>
        <v/>
      </c>
      <c r="K637" s="9">
        <f>IF(D637&lt;&gt;"",HOUR(D637),"")</f>
        <v/>
      </c>
    </row>
    <row r="638">
      <c r="A638" s="7" t="n"/>
      <c r="D638" s="8" t="n"/>
      <c r="E638" s="8" t="n"/>
      <c r="F638" s="8" t="n"/>
      <c r="I638" s="9">
        <f>IF(AND(D638&lt;&gt;"",E638&lt;&gt;""),ROUND((E638-D638)*1440,0),"")</f>
        <v/>
      </c>
      <c r="J638" s="9">
        <f>IF(AND(E638&lt;&gt;"",F638&lt;&gt;""),ROUND((F638-E638)*1440,0),"")</f>
        <v/>
      </c>
      <c r="K638" s="9">
        <f>IF(D638&lt;&gt;"",HOUR(D638),"")</f>
        <v/>
      </c>
    </row>
    <row r="639">
      <c r="A639" s="7" t="n"/>
      <c r="D639" s="8" t="n"/>
      <c r="E639" s="8" t="n"/>
      <c r="F639" s="8" t="n"/>
      <c r="I639" s="9">
        <f>IF(AND(D639&lt;&gt;"",E639&lt;&gt;""),ROUND((E639-D639)*1440,0),"")</f>
        <v/>
      </c>
      <c r="J639" s="9">
        <f>IF(AND(E639&lt;&gt;"",F639&lt;&gt;""),ROUND((F639-E639)*1440,0),"")</f>
        <v/>
      </c>
      <c r="K639" s="9">
        <f>IF(D639&lt;&gt;"",HOUR(D639),"")</f>
        <v/>
      </c>
    </row>
    <row r="640">
      <c r="A640" s="7" t="n"/>
      <c r="D640" s="8" t="n"/>
      <c r="E640" s="8" t="n"/>
      <c r="F640" s="8" t="n"/>
      <c r="I640" s="9">
        <f>IF(AND(D640&lt;&gt;"",E640&lt;&gt;""),ROUND((E640-D640)*1440,0),"")</f>
        <v/>
      </c>
      <c r="J640" s="9">
        <f>IF(AND(E640&lt;&gt;"",F640&lt;&gt;""),ROUND((F640-E640)*1440,0),"")</f>
        <v/>
      </c>
      <c r="K640" s="9">
        <f>IF(D640&lt;&gt;"",HOUR(D640),"")</f>
        <v/>
      </c>
    </row>
    <row r="641">
      <c r="A641" s="7" t="n"/>
      <c r="D641" s="8" t="n"/>
      <c r="E641" s="8" t="n"/>
      <c r="F641" s="8" t="n"/>
      <c r="I641" s="9">
        <f>IF(AND(D641&lt;&gt;"",E641&lt;&gt;""),ROUND((E641-D641)*1440,0),"")</f>
        <v/>
      </c>
      <c r="J641" s="9">
        <f>IF(AND(E641&lt;&gt;"",F641&lt;&gt;""),ROUND((F641-E641)*1440,0),"")</f>
        <v/>
      </c>
      <c r="K641" s="9">
        <f>IF(D641&lt;&gt;"",HOUR(D641),"")</f>
        <v/>
      </c>
    </row>
    <row r="642">
      <c r="A642" s="7" t="n"/>
      <c r="D642" s="8" t="n"/>
      <c r="E642" s="8" t="n"/>
      <c r="F642" s="8" t="n"/>
      <c r="I642" s="9">
        <f>IF(AND(D642&lt;&gt;"",E642&lt;&gt;""),ROUND((E642-D642)*1440,0),"")</f>
        <v/>
      </c>
      <c r="J642" s="9">
        <f>IF(AND(E642&lt;&gt;"",F642&lt;&gt;""),ROUND((F642-E642)*1440,0),"")</f>
        <v/>
      </c>
      <c r="K642" s="9">
        <f>IF(D642&lt;&gt;"",HOUR(D642),"")</f>
        <v/>
      </c>
    </row>
    <row r="643">
      <c r="A643" s="7" t="n"/>
      <c r="D643" s="8" t="n"/>
      <c r="E643" s="8" t="n"/>
      <c r="F643" s="8" t="n"/>
      <c r="I643" s="9">
        <f>IF(AND(D643&lt;&gt;"",E643&lt;&gt;""),ROUND((E643-D643)*1440,0),"")</f>
        <v/>
      </c>
      <c r="J643" s="9">
        <f>IF(AND(E643&lt;&gt;"",F643&lt;&gt;""),ROUND((F643-E643)*1440,0),"")</f>
        <v/>
      </c>
      <c r="K643" s="9">
        <f>IF(D643&lt;&gt;"",HOUR(D643),"")</f>
        <v/>
      </c>
    </row>
    <row r="644">
      <c r="A644" s="7" t="n"/>
      <c r="D644" s="8" t="n"/>
      <c r="E644" s="8" t="n"/>
      <c r="F644" s="8" t="n"/>
      <c r="I644" s="9">
        <f>IF(AND(D644&lt;&gt;"",E644&lt;&gt;""),ROUND((E644-D644)*1440,0),"")</f>
        <v/>
      </c>
      <c r="J644" s="9">
        <f>IF(AND(E644&lt;&gt;"",F644&lt;&gt;""),ROUND((F644-E644)*1440,0),"")</f>
        <v/>
      </c>
      <c r="K644" s="9">
        <f>IF(D644&lt;&gt;"",HOUR(D644),"")</f>
        <v/>
      </c>
    </row>
    <row r="645">
      <c r="A645" s="7" t="n"/>
      <c r="D645" s="8" t="n"/>
      <c r="E645" s="8" t="n"/>
      <c r="F645" s="8" t="n"/>
      <c r="I645" s="9">
        <f>IF(AND(D645&lt;&gt;"",E645&lt;&gt;""),ROUND((E645-D645)*1440,0),"")</f>
        <v/>
      </c>
      <c r="J645" s="9">
        <f>IF(AND(E645&lt;&gt;"",F645&lt;&gt;""),ROUND((F645-E645)*1440,0),"")</f>
        <v/>
      </c>
      <c r="K645" s="9">
        <f>IF(D645&lt;&gt;"",HOUR(D645),"")</f>
        <v/>
      </c>
    </row>
    <row r="646">
      <c r="A646" s="7" t="n"/>
      <c r="D646" s="8" t="n"/>
      <c r="E646" s="8" t="n"/>
      <c r="F646" s="8" t="n"/>
      <c r="I646" s="9">
        <f>IF(AND(D646&lt;&gt;"",E646&lt;&gt;""),ROUND((E646-D646)*1440,0),"")</f>
        <v/>
      </c>
      <c r="J646" s="9">
        <f>IF(AND(E646&lt;&gt;"",F646&lt;&gt;""),ROUND((F646-E646)*1440,0),"")</f>
        <v/>
      </c>
      <c r="K646" s="9">
        <f>IF(D646&lt;&gt;"",HOUR(D646),"")</f>
        <v/>
      </c>
    </row>
    <row r="647">
      <c r="A647" s="7" t="n"/>
      <c r="D647" s="8" t="n"/>
      <c r="E647" s="8" t="n"/>
      <c r="F647" s="8" t="n"/>
      <c r="I647" s="9">
        <f>IF(AND(D647&lt;&gt;"",E647&lt;&gt;""),ROUND((E647-D647)*1440,0),"")</f>
        <v/>
      </c>
      <c r="J647" s="9">
        <f>IF(AND(E647&lt;&gt;"",F647&lt;&gt;""),ROUND((F647-E647)*1440,0),"")</f>
        <v/>
      </c>
      <c r="K647" s="9">
        <f>IF(D647&lt;&gt;"",HOUR(D647),"")</f>
        <v/>
      </c>
    </row>
    <row r="648">
      <c r="A648" s="7" t="n"/>
      <c r="D648" s="8" t="n"/>
      <c r="E648" s="8" t="n"/>
      <c r="F648" s="8" t="n"/>
      <c r="I648" s="9">
        <f>IF(AND(D648&lt;&gt;"",E648&lt;&gt;""),ROUND((E648-D648)*1440,0),"")</f>
        <v/>
      </c>
      <c r="J648" s="9">
        <f>IF(AND(E648&lt;&gt;"",F648&lt;&gt;""),ROUND((F648-E648)*1440,0),"")</f>
        <v/>
      </c>
      <c r="K648" s="9">
        <f>IF(D648&lt;&gt;"",HOUR(D648),"")</f>
        <v/>
      </c>
    </row>
    <row r="649">
      <c r="A649" s="7" t="n"/>
      <c r="D649" s="8" t="n"/>
      <c r="E649" s="8" t="n"/>
      <c r="F649" s="8" t="n"/>
      <c r="I649" s="9">
        <f>IF(AND(D649&lt;&gt;"",E649&lt;&gt;""),ROUND((E649-D649)*1440,0),"")</f>
        <v/>
      </c>
      <c r="J649" s="9">
        <f>IF(AND(E649&lt;&gt;"",F649&lt;&gt;""),ROUND((F649-E649)*1440,0),"")</f>
        <v/>
      </c>
      <c r="K649" s="9">
        <f>IF(D649&lt;&gt;"",HOUR(D649),"")</f>
        <v/>
      </c>
    </row>
    <row r="650">
      <c r="A650" s="7" t="n"/>
      <c r="D650" s="8" t="n"/>
      <c r="E650" s="8" t="n"/>
      <c r="F650" s="8" t="n"/>
      <c r="I650" s="9">
        <f>IF(AND(D650&lt;&gt;"",E650&lt;&gt;""),ROUND((E650-D650)*1440,0),"")</f>
        <v/>
      </c>
      <c r="J650" s="9">
        <f>IF(AND(E650&lt;&gt;"",F650&lt;&gt;""),ROUND((F650-E650)*1440,0),"")</f>
        <v/>
      </c>
      <c r="K650" s="9">
        <f>IF(D650&lt;&gt;"",HOUR(D650),"")</f>
        <v/>
      </c>
    </row>
    <row r="651">
      <c r="A651" s="7" t="n"/>
      <c r="D651" s="8" t="n"/>
      <c r="E651" s="8" t="n"/>
      <c r="F651" s="8" t="n"/>
      <c r="I651" s="9">
        <f>IF(AND(D651&lt;&gt;"",E651&lt;&gt;""),ROUND((E651-D651)*1440,0),"")</f>
        <v/>
      </c>
      <c r="J651" s="9">
        <f>IF(AND(E651&lt;&gt;"",F651&lt;&gt;""),ROUND((F651-E651)*1440,0),"")</f>
        <v/>
      </c>
      <c r="K651" s="9">
        <f>IF(D651&lt;&gt;"",HOUR(D651),"")</f>
        <v/>
      </c>
    </row>
    <row r="652">
      <c r="A652" s="7" t="n"/>
      <c r="D652" s="8" t="n"/>
      <c r="E652" s="8" t="n"/>
      <c r="F652" s="8" t="n"/>
      <c r="I652" s="9">
        <f>IF(AND(D652&lt;&gt;"",E652&lt;&gt;""),ROUND((E652-D652)*1440,0),"")</f>
        <v/>
      </c>
      <c r="J652" s="9">
        <f>IF(AND(E652&lt;&gt;"",F652&lt;&gt;""),ROUND((F652-E652)*1440,0),"")</f>
        <v/>
      </c>
      <c r="K652" s="9">
        <f>IF(D652&lt;&gt;"",HOUR(D652),"")</f>
        <v/>
      </c>
    </row>
    <row r="653">
      <c r="A653" s="7" t="n"/>
      <c r="D653" s="8" t="n"/>
      <c r="E653" s="8" t="n"/>
      <c r="F653" s="8" t="n"/>
      <c r="I653" s="9">
        <f>IF(AND(D653&lt;&gt;"",E653&lt;&gt;""),ROUND((E653-D653)*1440,0),"")</f>
        <v/>
      </c>
      <c r="J653" s="9">
        <f>IF(AND(E653&lt;&gt;"",F653&lt;&gt;""),ROUND((F653-E653)*1440,0),"")</f>
        <v/>
      </c>
      <c r="K653" s="9">
        <f>IF(D653&lt;&gt;"",HOUR(D653),"")</f>
        <v/>
      </c>
    </row>
    <row r="654">
      <c r="A654" s="7" t="n"/>
      <c r="D654" s="8" t="n"/>
      <c r="E654" s="8" t="n"/>
      <c r="F654" s="8" t="n"/>
      <c r="I654" s="9">
        <f>IF(AND(D654&lt;&gt;"",E654&lt;&gt;""),ROUND((E654-D654)*1440,0),"")</f>
        <v/>
      </c>
      <c r="J654" s="9">
        <f>IF(AND(E654&lt;&gt;"",F654&lt;&gt;""),ROUND((F654-E654)*1440,0),"")</f>
        <v/>
      </c>
      <c r="K654" s="9">
        <f>IF(D654&lt;&gt;"",HOUR(D654),"")</f>
        <v/>
      </c>
    </row>
    <row r="655">
      <c r="A655" s="7" t="n"/>
      <c r="D655" s="8" t="n"/>
      <c r="E655" s="8" t="n"/>
      <c r="F655" s="8" t="n"/>
      <c r="I655" s="9">
        <f>IF(AND(D655&lt;&gt;"",E655&lt;&gt;""),ROUND((E655-D655)*1440,0),"")</f>
        <v/>
      </c>
      <c r="J655" s="9">
        <f>IF(AND(E655&lt;&gt;"",F655&lt;&gt;""),ROUND((F655-E655)*1440,0),"")</f>
        <v/>
      </c>
      <c r="K655" s="9">
        <f>IF(D655&lt;&gt;"",HOUR(D655),"")</f>
        <v/>
      </c>
    </row>
    <row r="656">
      <c r="A656" s="7" t="n"/>
      <c r="D656" s="8" t="n"/>
      <c r="E656" s="8" t="n"/>
      <c r="F656" s="8" t="n"/>
      <c r="I656" s="9">
        <f>IF(AND(D656&lt;&gt;"",E656&lt;&gt;""),ROUND((E656-D656)*1440,0),"")</f>
        <v/>
      </c>
      <c r="J656" s="9">
        <f>IF(AND(E656&lt;&gt;"",F656&lt;&gt;""),ROUND((F656-E656)*1440,0),"")</f>
        <v/>
      </c>
      <c r="K656" s="9">
        <f>IF(D656&lt;&gt;"",HOUR(D656),"")</f>
        <v/>
      </c>
    </row>
    <row r="657">
      <c r="A657" s="7" t="n"/>
      <c r="D657" s="8" t="n"/>
      <c r="E657" s="8" t="n"/>
      <c r="F657" s="8" t="n"/>
      <c r="I657" s="9">
        <f>IF(AND(D657&lt;&gt;"",E657&lt;&gt;""),ROUND((E657-D657)*1440,0),"")</f>
        <v/>
      </c>
      <c r="J657" s="9">
        <f>IF(AND(E657&lt;&gt;"",F657&lt;&gt;""),ROUND((F657-E657)*1440,0),"")</f>
        <v/>
      </c>
      <c r="K657" s="9">
        <f>IF(D657&lt;&gt;"",HOUR(D657),"")</f>
        <v/>
      </c>
    </row>
    <row r="658">
      <c r="A658" s="7" t="n"/>
      <c r="D658" s="8" t="n"/>
      <c r="E658" s="8" t="n"/>
      <c r="F658" s="8" t="n"/>
      <c r="I658" s="9">
        <f>IF(AND(D658&lt;&gt;"",E658&lt;&gt;""),ROUND((E658-D658)*1440,0),"")</f>
        <v/>
      </c>
      <c r="J658" s="9">
        <f>IF(AND(E658&lt;&gt;"",F658&lt;&gt;""),ROUND((F658-E658)*1440,0),"")</f>
        <v/>
      </c>
      <c r="K658" s="9">
        <f>IF(D658&lt;&gt;"",HOUR(D658),"")</f>
        <v/>
      </c>
    </row>
    <row r="659">
      <c r="A659" s="7" t="n"/>
      <c r="D659" s="8" t="n"/>
      <c r="E659" s="8" t="n"/>
      <c r="F659" s="8" t="n"/>
      <c r="I659" s="9">
        <f>IF(AND(D659&lt;&gt;"",E659&lt;&gt;""),ROUND((E659-D659)*1440,0),"")</f>
        <v/>
      </c>
      <c r="J659" s="9">
        <f>IF(AND(E659&lt;&gt;"",F659&lt;&gt;""),ROUND((F659-E659)*1440,0),"")</f>
        <v/>
      </c>
      <c r="K659" s="9">
        <f>IF(D659&lt;&gt;"",HOUR(D659),"")</f>
        <v/>
      </c>
    </row>
    <row r="660">
      <c r="A660" s="7" t="n"/>
      <c r="D660" s="8" t="n"/>
      <c r="E660" s="8" t="n"/>
      <c r="F660" s="8" t="n"/>
      <c r="I660" s="9">
        <f>IF(AND(D660&lt;&gt;"",E660&lt;&gt;""),ROUND((E660-D660)*1440,0),"")</f>
        <v/>
      </c>
      <c r="J660" s="9">
        <f>IF(AND(E660&lt;&gt;"",F660&lt;&gt;""),ROUND((F660-E660)*1440,0),"")</f>
        <v/>
      </c>
      <c r="K660" s="9">
        <f>IF(D660&lt;&gt;"",HOUR(D660),"")</f>
        <v/>
      </c>
    </row>
    <row r="661">
      <c r="A661" s="7" t="n"/>
      <c r="D661" s="8" t="n"/>
      <c r="E661" s="8" t="n"/>
      <c r="F661" s="8" t="n"/>
      <c r="I661" s="9">
        <f>IF(AND(D661&lt;&gt;"",E661&lt;&gt;""),ROUND((E661-D661)*1440,0),"")</f>
        <v/>
      </c>
      <c r="J661" s="9">
        <f>IF(AND(E661&lt;&gt;"",F661&lt;&gt;""),ROUND((F661-E661)*1440,0),"")</f>
        <v/>
      </c>
      <c r="K661" s="9">
        <f>IF(D661&lt;&gt;"",HOUR(D661),"")</f>
        <v/>
      </c>
    </row>
    <row r="662">
      <c r="A662" s="7" t="n"/>
      <c r="D662" s="8" t="n"/>
      <c r="E662" s="8" t="n"/>
      <c r="F662" s="8" t="n"/>
      <c r="I662" s="9">
        <f>IF(AND(D662&lt;&gt;"",E662&lt;&gt;""),ROUND((E662-D662)*1440,0),"")</f>
        <v/>
      </c>
      <c r="J662" s="9">
        <f>IF(AND(E662&lt;&gt;"",F662&lt;&gt;""),ROUND((F662-E662)*1440,0),"")</f>
        <v/>
      </c>
      <c r="K662" s="9">
        <f>IF(D662&lt;&gt;"",HOUR(D662),"")</f>
        <v/>
      </c>
    </row>
    <row r="663">
      <c r="A663" s="7" t="n"/>
      <c r="D663" s="8" t="n"/>
      <c r="E663" s="8" t="n"/>
      <c r="F663" s="8" t="n"/>
      <c r="I663" s="9">
        <f>IF(AND(D663&lt;&gt;"",E663&lt;&gt;""),ROUND((E663-D663)*1440,0),"")</f>
        <v/>
      </c>
      <c r="J663" s="9">
        <f>IF(AND(E663&lt;&gt;"",F663&lt;&gt;""),ROUND((F663-E663)*1440,0),"")</f>
        <v/>
      </c>
      <c r="K663" s="9">
        <f>IF(D663&lt;&gt;"",HOUR(D663),"")</f>
        <v/>
      </c>
    </row>
    <row r="664">
      <c r="A664" s="7" t="n"/>
      <c r="D664" s="8" t="n"/>
      <c r="E664" s="8" t="n"/>
      <c r="F664" s="8" t="n"/>
      <c r="I664" s="9">
        <f>IF(AND(D664&lt;&gt;"",E664&lt;&gt;""),ROUND((E664-D664)*1440,0),"")</f>
        <v/>
      </c>
      <c r="J664" s="9">
        <f>IF(AND(E664&lt;&gt;"",F664&lt;&gt;""),ROUND((F664-E664)*1440,0),"")</f>
        <v/>
      </c>
      <c r="K664" s="9">
        <f>IF(D664&lt;&gt;"",HOUR(D664),"")</f>
        <v/>
      </c>
    </row>
    <row r="665">
      <c r="A665" s="7" t="n"/>
      <c r="D665" s="8" t="n"/>
      <c r="E665" s="8" t="n"/>
      <c r="F665" s="8" t="n"/>
      <c r="I665" s="9">
        <f>IF(AND(D665&lt;&gt;"",E665&lt;&gt;""),ROUND((E665-D665)*1440,0),"")</f>
        <v/>
      </c>
      <c r="J665" s="9">
        <f>IF(AND(E665&lt;&gt;"",F665&lt;&gt;""),ROUND((F665-E665)*1440,0),"")</f>
        <v/>
      </c>
      <c r="K665" s="9">
        <f>IF(D665&lt;&gt;"",HOUR(D665),"")</f>
        <v/>
      </c>
    </row>
    <row r="666">
      <c r="A666" s="7" t="n"/>
      <c r="D666" s="8" t="n"/>
      <c r="E666" s="8" t="n"/>
      <c r="F666" s="8" t="n"/>
      <c r="I666" s="9">
        <f>IF(AND(D666&lt;&gt;"",E666&lt;&gt;""),ROUND((E666-D666)*1440,0),"")</f>
        <v/>
      </c>
      <c r="J666" s="9">
        <f>IF(AND(E666&lt;&gt;"",F666&lt;&gt;""),ROUND((F666-E666)*1440,0),"")</f>
        <v/>
      </c>
      <c r="K666" s="9">
        <f>IF(D666&lt;&gt;"",HOUR(D666),"")</f>
        <v/>
      </c>
    </row>
    <row r="667">
      <c r="A667" s="7" t="n"/>
      <c r="D667" s="8" t="n"/>
      <c r="E667" s="8" t="n"/>
      <c r="F667" s="8" t="n"/>
      <c r="I667" s="9">
        <f>IF(AND(D667&lt;&gt;"",E667&lt;&gt;""),ROUND((E667-D667)*1440,0),"")</f>
        <v/>
      </c>
      <c r="J667" s="9">
        <f>IF(AND(E667&lt;&gt;"",F667&lt;&gt;""),ROUND((F667-E667)*1440,0),"")</f>
        <v/>
      </c>
      <c r="K667" s="9">
        <f>IF(D667&lt;&gt;"",HOUR(D667),"")</f>
        <v/>
      </c>
    </row>
    <row r="668">
      <c r="A668" s="7" t="n"/>
      <c r="D668" s="8" t="n"/>
      <c r="E668" s="8" t="n"/>
      <c r="F668" s="8" t="n"/>
      <c r="I668" s="9">
        <f>IF(AND(D668&lt;&gt;"",E668&lt;&gt;""),ROUND((E668-D668)*1440,0),"")</f>
        <v/>
      </c>
      <c r="J668" s="9">
        <f>IF(AND(E668&lt;&gt;"",F668&lt;&gt;""),ROUND((F668-E668)*1440,0),"")</f>
        <v/>
      </c>
      <c r="K668" s="9">
        <f>IF(D668&lt;&gt;"",HOUR(D668),"")</f>
        <v/>
      </c>
    </row>
    <row r="669">
      <c r="A669" s="7" t="n"/>
      <c r="D669" s="8" t="n"/>
      <c r="E669" s="8" t="n"/>
      <c r="F669" s="8" t="n"/>
      <c r="I669" s="9">
        <f>IF(AND(D669&lt;&gt;"",E669&lt;&gt;""),ROUND((E669-D669)*1440,0),"")</f>
        <v/>
      </c>
      <c r="J669" s="9">
        <f>IF(AND(E669&lt;&gt;"",F669&lt;&gt;""),ROUND((F669-E669)*1440,0),"")</f>
        <v/>
      </c>
      <c r="K669" s="9">
        <f>IF(D669&lt;&gt;"",HOUR(D669),"")</f>
        <v/>
      </c>
    </row>
    <row r="670">
      <c r="A670" s="7" t="n"/>
      <c r="D670" s="8" t="n"/>
      <c r="E670" s="8" t="n"/>
      <c r="F670" s="8" t="n"/>
      <c r="I670" s="9">
        <f>IF(AND(D670&lt;&gt;"",E670&lt;&gt;""),ROUND((E670-D670)*1440,0),"")</f>
        <v/>
      </c>
      <c r="J670" s="9">
        <f>IF(AND(E670&lt;&gt;"",F670&lt;&gt;""),ROUND((F670-E670)*1440,0),"")</f>
        <v/>
      </c>
      <c r="K670" s="9">
        <f>IF(D670&lt;&gt;"",HOUR(D670),"")</f>
        <v/>
      </c>
    </row>
    <row r="671">
      <c r="A671" s="7" t="n"/>
      <c r="D671" s="8" t="n"/>
      <c r="E671" s="8" t="n"/>
      <c r="F671" s="8" t="n"/>
      <c r="I671" s="9">
        <f>IF(AND(D671&lt;&gt;"",E671&lt;&gt;""),ROUND((E671-D671)*1440,0),"")</f>
        <v/>
      </c>
      <c r="J671" s="9">
        <f>IF(AND(E671&lt;&gt;"",F671&lt;&gt;""),ROUND((F671-E671)*1440,0),"")</f>
        <v/>
      </c>
      <c r="K671" s="9">
        <f>IF(D671&lt;&gt;"",HOUR(D671),"")</f>
        <v/>
      </c>
    </row>
    <row r="672">
      <c r="A672" s="7" t="n"/>
      <c r="D672" s="8" t="n"/>
      <c r="E672" s="8" t="n"/>
      <c r="F672" s="8" t="n"/>
      <c r="I672" s="9">
        <f>IF(AND(D672&lt;&gt;"",E672&lt;&gt;""),ROUND((E672-D672)*1440,0),"")</f>
        <v/>
      </c>
      <c r="J672" s="9">
        <f>IF(AND(E672&lt;&gt;"",F672&lt;&gt;""),ROUND((F672-E672)*1440,0),"")</f>
        <v/>
      </c>
      <c r="K672" s="9">
        <f>IF(D672&lt;&gt;"",HOUR(D672),"")</f>
        <v/>
      </c>
    </row>
    <row r="673">
      <c r="A673" s="7" t="n"/>
      <c r="D673" s="8" t="n"/>
      <c r="E673" s="8" t="n"/>
      <c r="F673" s="8" t="n"/>
      <c r="I673" s="9">
        <f>IF(AND(D673&lt;&gt;"",E673&lt;&gt;""),ROUND((E673-D673)*1440,0),"")</f>
        <v/>
      </c>
      <c r="J673" s="9">
        <f>IF(AND(E673&lt;&gt;"",F673&lt;&gt;""),ROUND((F673-E673)*1440,0),"")</f>
        <v/>
      </c>
      <c r="K673" s="9">
        <f>IF(D673&lt;&gt;"",HOUR(D673),"")</f>
        <v/>
      </c>
    </row>
    <row r="674">
      <c r="A674" s="7" t="n"/>
      <c r="D674" s="8" t="n"/>
      <c r="E674" s="8" t="n"/>
      <c r="F674" s="8" t="n"/>
      <c r="I674" s="9">
        <f>IF(AND(D674&lt;&gt;"",E674&lt;&gt;""),ROUND((E674-D674)*1440,0),"")</f>
        <v/>
      </c>
      <c r="J674" s="9">
        <f>IF(AND(E674&lt;&gt;"",F674&lt;&gt;""),ROUND((F674-E674)*1440,0),"")</f>
        <v/>
      </c>
      <c r="K674" s="9">
        <f>IF(D674&lt;&gt;"",HOUR(D674),"")</f>
        <v/>
      </c>
    </row>
    <row r="675">
      <c r="A675" s="7" t="n"/>
      <c r="D675" s="8" t="n"/>
      <c r="E675" s="8" t="n"/>
      <c r="F675" s="8" t="n"/>
      <c r="I675" s="9">
        <f>IF(AND(D675&lt;&gt;"",E675&lt;&gt;""),ROUND((E675-D675)*1440,0),"")</f>
        <v/>
      </c>
      <c r="J675" s="9">
        <f>IF(AND(E675&lt;&gt;"",F675&lt;&gt;""),ROUND((F675-E675)*1440,0),"")</f>
        <v/>
      </c>
      <c r="K675" s="9">
        <f>IF(D675&lt;&gt;"",HOUR(D675),"")</f>
        <v/>
      </c>
    </row>
    <row r="676">
      <c r="A676" s="7" t="n"/>
      <c r="D676" s="8" t="n"/>
      <c r="E676" s="8" t="n"/>
      <c r="F676" s="8" t="n"/>
      <c r="I676" s="9">
        <f>IF(AND(D676&lt;&gt;"",E676&lt;&gt;""),ROUND((E676-D676)*1440,0),"")</f>
        <v/>
      </c>
      <c r="J676" s="9">
        <f>IF(AND(E676&lt;&gt;"",F676&lt;&gt;""),ROUND((F676-E676)*1440,0),"")</f>
        <v/>
      </c>
      <c r="K676" s="9">
        <f>IF(D676&lt;&gt;"",HOUR(D676),"")</f>
        <v/>
      </c>
    </row>
    <row r="677">
      <c r="A677" s="7" t="n"/>
      <c r="D677" s="8" t="n"/>
      <c r="E677" s="8" t="n"/>
      <c r="F677" s="8" t="n"/>
      <c r="I677" s="9">
        <f>IF(AND(D677&lt;&gt;"",E677&lt;&gt;""),ROUND((E677-D677)*1440,0),"")</f>
        <v/>
      </c>
      <c r="J677" s="9">
        <f>IF(AND(E677&lt;&gt;"",F677&lt;&gt;""),ROUND((F677-E677)*1440,0),"")</f>
        <v/>
      </c>
      <c r="K677" s="9">
        <f>IF(D677&lt;&gt;"",HOUR(D677),"")</f>
        <v/>
      </c>
    </row>
    <row r="678">
      <c r="A678" s="7" t="n"/>
      <c r="D678" s="8" t="n"/>
      <c r="E678" s="8" t="n"/>
      <c r="F678" s="8" t="n"/>
      <c r="I678" s="9">
        <f>IF(AND(D678&lt;&gt;"",E678&lt;&gt;""),ROUND((E678-D678)*1440,0),"")</f>
        <v/>
      </c>
      <c r="J678" s="9">
        <f>IF(AND(E678&lt;&gt;"",F678&lt;&gt;""),ROUND((F678-E678)*1440,0),"")</f>
        <v/>
      </c>
      <c r="K678" s="9">
        <f>IF(D678&lt;&gt;"",HOUR(D678),"")</f>
        <v/>
      </c>
    </row>
    <row r="679">
      <c r="A679" s="7" t="n"/>
      <c r="D679" s="8" t="n"/>
      <c r="E679" s="8" t="n"/>
      <c r="F679" s="8" t="n"/>
      <c r="I679" s="9">
        <f>IF(AND(D679&lt;&gt;"",E679&lt;&gt;""),ROUND((E679-D679)*1440,0),"")</f>
        <v/>
      </c>
      <c r="J679" s="9">
        <f>IF(AND(E679&lt;&gt;"",F679&lt;&gt;""),ROUND((F679-E679)*1440,0),"")</f>
        <v/>
      </c>
      <c r="K679" s="9">
        <f>IF(D679&lt;&gt;"",HOUR(D679),"")</f>
        <v/>
      </c>
    </row>
    <row r="680">
      <c r="A680" s="7" t="n"/>
      <c r="D680" s="8" t="n"/>
      <c r="E680" s="8" t="n"/>
      <c r="F680" s="8" t="n"/>
      <c r="I680" s="9">
        <f>IF(AND(D680&lt;&gt;"",E680&lt;&gt;""),ROUND((E680-D680)*1440,0),"")</f>
        <v/>
      </c>
      <c r="J680" s="9">
        <f>IF(AND(E680&lt;&gt;"",F680&lt;&gt;""),ROUND((F680-E680)*1440,0),"")</f>
        <v/>
      </c>
      <c r="K680" s="9">
        <f>IF(D680&lt;&gt;"",HOUR(D680),"")</f>
        <v/>
      </c>
    </row>
    <row r="681">
      <c r="A681" s="7" t="n"/>
      <c r="D681" s="8" t="n"/>
      <c r="E681" s="8" t="n"/>
      <c r="F681" s="8" t="n"/>
      <c r="I681" s="9">
        <f>IF(AND(D681&lt;&gt;"",E681&lt;&gt;""),ROUND((E681-D681)*1440,0),"")</f>
        <v/>
      </c>
      <c r="J681" s="9">
        <f>IF(AND(E681&lt;&gt;"",F681&lt;&gt;""),ROUND((F681-E681)*1440,0),"")</f>
        <v/>
      </c>
      <c r="K681" s="9">
        <f>IF(D681&lt;&gt;"",HOUR(D681),"")</f>
        <v/>
      </c>
    </row>
    <row r="682">
      <c r="A682" s="7" t="n"/>
      <c r="D682" s="8" t="n"/>
      <c r="E682" s="8" t="n"/>
      <c r="F682" s="8" t="n"/>
      <c r="I682" s="9">
        <f>IF(AND(D682&lt;&gt;"",E682&lt;&gt;""),ROUND((E682-D682)*1440,0),"")</f>
        <v/>
      </c>
      <c r="J682" s="9">
        <f>IF(AND(E682&lt;&gt;"",F682&lt;&gt;""),ROUND((F682-E682)*1440,0),"")</f>
        <v/>
      </c>
      <c r="K682" s="9">
        <f>IF(D682&lt;&gt;"",HOUR(D682),"")</f>
        <v/>
      </c>
    </row>
    <row r="683">
      <c r="A683" s="7" t="n"/>
      <c r="D683" s="8" t="n"/>
      <c r="E683" s="8" t="n"/>
      <c r="F683" s="8" t="n"/>
      <c r="I683" s="9">
        <f>IF(AND(D683&lt;&gt;"",E683&lt;&gt;""),ROUND((E683-D683)*1440,0),"")</f>
        <v/>
      </c>
      <c r="J683" s="9">
        <f>IF(AND(E683&lt;&gt;"",F683&lt;&gt;""),ROUND((F683-E683)*1440,0),"")</f>
        <v/>
      </c>
      <c r="K683" s="9">
        <f>IF(D683&lt;&gt;"",HOUR(D683),"")</f>
        <v/>
      </c>
    </row>
    <row r="684">
      <c r="A684" s="7" t="n"/>
      <c r="D684" s="8" t="n"/>
      <c r="E684" s="8" t="n"/>
      <c r="F684" s="8" t="n"/>
      <c r="I684" s="9">
        <f>IF(AND(D684&lt;&gt;"",E684&lt;&gt;""),ROUND((E684-D684)*1440,0),"")</f>
        <v/>
      </c>
      <c r="J684" s="9">
        <f>IF(AND(E684&lt;&gt;"",F684&lt;&gt;""),ROUND((F684-E684)*1440,0),"")</f>
        <v/>
      </c>
      <c r="K684" s="9">
        <f>IF(D684&lt;&gt;"",HOUR(D684),"")</f>
        <v/>
      </c>
    </row>
    <row r="685">
      <c r="A685" s="7" t="n"/>
      <c r="D685" s="8" t="n"/>
      <c r="E685" s="8" t="n"/>
      <c r="F685" s="8" t="n"/>
      <c r="I685" s="9">
        <f>IF(AND(D685&lt;&gt;"",E685&lt;&gt;""),ROUND((E685-D685)*1440,0),"")</f>
        <v/>
      </c>
      <c r="J685" s="9">
        <f>IF(AND(E685&lt;&gt;"",F685&lt;&gt;""),ROUND((F685-E685)*1440,0),"")</f>
        <v/>
      </c>
      <c r="K685" s="9">
        <f>IF(D685&lt;&gt;"",HOUR(D685),"")</f>
        <v/>
      </c>
    </row>
    <row r="686">
      <c r="A686" s="7" t="n"/>
      <c r="D686" s="8" t="n"/>
      <c r="E686" s="8" t="n"/>
      <c r="F686" s="8" t="n"/>
      <c r="I686" s="9">
        <f>IF(AND(D686&lt;&gt;"",E686&lt;&gt;""),ROUND((E686-D686)*1440,0),"")</f>
        <v/>
      </c>
      <c r="J686" s="9">
        <f>IF(AND(E686&lt;&gt;"",F686&lt;&gt;""),ROUND((F686-E686)*1440,0),"")</f>
        <v/>
      </c>
      <c r="K686" s="9">
        <f>IF(D686&lt;&gt;"",HOUR(D686),"")</f>
        <v/>
      </c>
    </row>
    <row r="687">
      <c r="A687" s="7" t="n"/>
      <c r="D687" s="8" t="n"/>
      <c r="E687" s="8" t="n"/>
      <c r="F687" s="8" t="n"/>
      <c r="I687" s="9">
        <f>IF(AND(D687&lt;&gt;"",E687&lt;&gt;""),ROUND((E687-D687)*1440,0),"")</f>
        <v/>
      </c>
      <c r="J687" s="9">
        <f>IF(AND(E687&lt;&gt;"",F687&lt;&gt;""),ROUND((F687-E687)*1440,0),"")</f>
        <v/>
      </c>
      <c r="K687" s="9">
        <f>IF(D687&lt;&gt;"",HOUR(D687),"")</f>
        <v/>
      </c>
    </row>
    <row r="688">
      <c r="A688" s="7" t="n"/>
      <c r="D688" s="8" t="n"/>
      <c r="E688" s="8" t="n"/>
      <c r="F688" s="8" t="n"/>
      <c r="I688" s="9">
        <f>IF(AND(D688&lt;&gt;"",E688&lt;&gt;""),ROUND((E688-D688)*1440,0),"")</f>
        <v/>
      </c>
      <c r="J688" s="9">
        <f>IF(AND(E688&lt;&gt;"",F688&lt;&gt;""),ROUND((F688-E688)*1440,0),"")</f>
        <v/>
      </c>
      <c r="K688" s="9">
        <f>IF(D688&lt;&gt;"",HOUR(D688),"")</f>
        <v/>
      </c>
    </row>
    <row r="689">
      <c r="A689" s="7" t="n"/>
      <c r="D689" s="8" t="n"/>
      <c r="E689" s="8" t="n"/>
      <c r="F689" s="8" t="n"/>
      <c r="I689" s="9">
        <f>IF(AND(D689&lt;&gt;"",E689&lt;&gt;""),ROUND((E689-D689)*1440,0),"")</f>
        <v/>
      </c>
      <c r="J689" s="9">
        <f>IF(AND(E689&lt;&gt;"",F689&lt;&gt;""),ROUND((F689-E689)*1440,0),"")</f>
        <v/>
      </c>
      <c r="K689" s="9">
        <f>IF(D689&lt;&gt;"",HOUR(D689),"")</f>
        <v/>
      </c>
    </row>
    <row r="690">
      <c r="A690" s="7" t="n"/>
      <c r="D690" s="8" t="n"/>
      <c r="E690" s="8" t="n"/>
      <c r="F690" s="8" t="n"/>
      <c r="I690" s="9">
        <f>IF(AND(D690&lt;&gt;"",E690&lt;&gt;""),ROUND((E690-D690)*1440,0),"")</f>
        <v/>
      </c>
      <c r="J690" s="9">
        <f>IF(AND(E690&lt;&gt;"",F690&lt;&gt;""),ROUND((F690-E690)*1440,0),"")</f>
        <v/>
      </c>
      <c r="K690" s="9">
        <f>IF(D690&lt;&gt;"",HOUR(D690),"")</f>
        <v/>
      </c>
    </row>
    <row r="691">
      <c r="A691" s="7" t="n"/>
      <c r="D691" s="8" t="n"/>
      <c r="E691" s="8" t="n"/>
      <c r="F691" s="8" t="n"/>
      <c r="I691" s="9">
        <f>IF(AND(D691&lt;&gt;"",E691&lt;&gt;""),ROUND((E691-D691)*1440,0),"")</f>
        <v/>
      </c>
      <c r="J691" s="9">
        <f>IF(AND(E691&lt;&gt;"",F691&lt;&gt;""),ROUND((F691-E691)*1440,0),"")</f>
        <v/>
      </c>
      <c r="K691" s="9">
        <f>IF(D691&lt;&gt;"",HOUR(D691),"")</f>
        <v/>
      </c>
    </row>
    <row r="692">
      <c r="A692" s="7" t="n"/>
      <c r="D692" s="8" t="n"/>
      <c r="E692" s="8" t="n"/>
      <c r="F692" s="8" t="n"/>
      <c r="I692" s="9">
        <f>IF(AND(D692&lt;&gt;"",E692&lt;&gt;""),ROUND((E692-D692)*1440,0),"")</f>
        <v/>
      </c>
      <c r="J692" s="9">
        <f>IF(AND(E692&lt;&gt;"",F692&lt;&gt;""),ROUND((F692-E692)*1440,0),"")</f>
        <v/>
      </c>
      <c r="K692" s="9">
        <f>IF(D692&lt;&gt;"",HOUR(D692),"")</f>
        <v/>
      </c>
    </row>
    <row r="693">
      <c r="A693" s="7" t="n"/>
      <c r="D693" s="8" t="n"/>
      <c r="E693" s="8" t="n"/>
      <c r="F693" s="8" t="n"/>
      <c r="I693" s="9">
        <f>IF(AND(D693&lt;&gt;"",E693&lt;&gt;""),ROUND((E693-D693)*1440,0),"")</f>
        <v/>
      </c>
      <c r="J693" s="9">
        <f>IF(AND(E693&lt;&gt;"",F693&lt;&gt;""),ROUND((F693-E693)*1440,0),"")</f>
        <v/>
      </c>
      <c r="K693" s="9">
        <f>IF(D693&lt;&gt;"",HOUR(D693),"")</f>
        <v/>
      </c>
    </row>
    <row r="694">
      <c r="A694" s="7" t="n"/>
      <c r="D694" s="8" t="n"/>
      <c r="E694" s="8" t="n"/>
      <c r="F694" s="8" t="n"/>
      <c r="I694" s="9">
        <f>IF(AND(D694&lt;&gt;"",E694&lt;&gt;""),ROUND((E694-D694)*1440,0),"")</f>
        <v/>
      </c>
      <c r="J694" s="9">
        <f>IF(AND(E694&lt;&gt;"",F694&lt;&gt;""),ROUND((F694-E694)*1440,0),"")</f>
        <v/>
      </c>
      <c r="K694" s="9">
        <f>IF(D694&lt;&gt;"",HOUR(D694),"")</f>
        <v/>
      </c>
    </row>
    <row r="695">
      <c r="A695" s="7" t="n"/>
      <c r="D695" s="8" t="n"/>
      <c r="E695" s="8" t="n"/>
      <c r="F695" s="8" t="n"/>
      <c r="I695" s="9">
        <f>IF(AND(D695&lt;&gt;"",E695&lt;&gt;""),ROUND((E695-D695)*1440,0),"")</f>
        <v/>
      </c>
      <c r="J695" s="9">
        <f>IF(AND(E695&lt;&gt;"",F695&lt;&gt;""),ROUND((F695-E695)*1440,0),"")</f>
        <v/>
      </c>
      <c r="K695" s="9">
        <f>IF(D695&lt;&gt;"",HOUR(D695),"")</f>
        <v/>
      </c>
    </row>
    <row r="696">
      <c r="A696" s="7" t="n"/>
      <c r="D696" s="8" t="n"/>
      <c r="E696" s="8" t="n"/>
      <c r="F696" s="8" t="n"/>
      <c r="I696" s="9">
        <f>IF(AND(D696&lt;&gt;"",E696&lt;&gt;""),ROUND((E696-D696)*1440,0),"")</f>
        <v/>
      </c>
      <c r="J696" s="9">
        <f>IF(AND(E696&lt;&gt;"",F696&lt;&gt;""),ROUND((F696-E696)*1440,0),"")</f>
        <v/>
      </c>
      <c r="K696" s="9">
        <f>IF(D696&lt;&gt;"",HOUR(D696),"")</f>
        <v/>
      </c>
    </row>
    <row r="697">
      <c r="A697" s="7" t="n"/>
      <c r="D697" s="8" t="n"/>
      <c r="E697" s="8" t="n"/>
      <c r="F697" s="8" t="n"/>
      <c r="I697" s="9">
        <f>IF(AND(D697&lt;&gt;"",E697&lt;&gt;""),ROUND((E697-D697)*1440,0),"")</f>
        <v/>
      </c>
      <c r="J697" s="9">
        <f>IF(AND(E697&lt;&gt;"",F697&lt;&gt;""),ROUND((F697-E697)*1440,0),"")</f>
        <v/>
      </c>
      <c r="K697" s="9">
        <f>IF(D697&lt;&gt;"",HOUR(D697),"")</f>
        <v/>
      </c>
    </row>
    <row r="698">
      <c r="A698" s="7" t="n"/>
      <c r="D698" s="8" t="n"/>
      <c r="E698" s="8" t="n"/>
      <c r="F698" s="8" t="n"/>
      <c r="I698" s="9">
        <f>IF(AND(D698&lt;&gt;"",E698&lt;&gt;""),ROUND((E698-D698)*1440,0),"")</f>
        <v/>
      </c>
      <c r="J698" s="9">
        <f>IF(AND(E698&lt;&gt;"",F698&lt;&gt;""),ROUND((F698-E698)*1440,0),"")</f>
        <v/>
      </c>
      <c r="K698" s="9">
        <f>IF(D698&lt;&gt;"",HOUR(D698),"")</f>
        <v/>
      </c>
    </row>
    <row r="699">
      <c r="A699" s="7" t="n"/>
      <c r="D699" s="8" t="n"/>
      <c r="E699" s="8" t="n"/>
      <c r="F699" s="8" t="n"/>
      <c r="I699" s="9">
        <f>IF(AND(D699&lt;&gt;"",E699&lt;&gt;""),ROUND((E699-D699)*1440,0),"")</f>
        <v/>
      </c>
      <c r="J699" s="9">
        <f>IF(AND(E699&lt;&gt;"",F699&lt;&gt;""),ROUND((F699-E699)*1440,0),"")</f>
        <v/>
      </c>
      <c r="K699" s="9">
        <f>IF(D699&lt;&gt;"",HOUR(D699),"")</f>
        <v/>
      </c>
    </row>
    <row r="700">
      <c r="A700" s="7" t="n"/>
      <c r="D700" s="8" t="n"/>
      <c r="E700" s="8" t="n"/>
      <c r="F700" s="8" t="n"/>
      <c r="I700" s="9">
        <f>IF(AND(D700&lt;&gt;"",E700&lt;&gt;""),ROUND((E700-D700)*1440,0),"")</f>
        <v/>
      </c>
      <c r="J700" s="9">
        <f>IF(AND(E700&lt;&gt;"",F700&lt;&gt;""),ROUND((F700-E700)*1440,0),"")</f>
        <v/>
      </c>
      <c r="K700" s="9">
        <f>IF(D700&lt;&gt;"",HOUR(D700),"")</f>
        <v/>
      </c>
    </row>
    <row r="701">
      <c r="A701" s="7" t="n"/>
      <c r="D701" s="8" t="n"/>
      <c r="E701" s="8" t="n"/>
      <c r="F701" s="8" t="n"/>
      <c r="I701" s="9">
        <f>IF(AND(D701&lt;&gt;"",E701&lt;&gt;""),ROUND((E701-D701)*1440,0),"")</f>
        <v/>
      </c>
      <c r="J701" s="9">
        <f>IF(AND(E701&lt;&gt;"",F701&lt;&gt;""),ROUND((F701-E701)*1440,0),"")</f>
        <v/>
      </c>
      <c r="K701" s="9">
        <f>IF(D701&lt;&gt;"",HOUR(D701),"")</f>
        <v/>
      </c>
    </row>
    <row r="702">
      <c r="A702" s="7" t="n"/>
      <c r="D702" s="8" t="n"/>
      <c r="E702" s="8" t="n"/>
      <c r="F702" s="8" t="n"/>
      <c r="I702" s="9">
        <f>IF(AND(D702&lt;&gt;"",E702&lt;&gt;""),ROUND((E702-D702)*1440,0),"")</f>
        <v/>
      </c>
      <c r="J702" s="9">
        <f>IF(AND(E702&lt;&gt;"",F702&lt;&gt;""),ROUND((F702-E702)*1440,0),"")</f>
        <v/>
      </c>
      <c r="K702" s="9">
        <f>IF(D702&lt;&gt;"",HOUR(D702),"")</f>
        <v/>
      </c>
    </row>
    <row r="703">
      <c r="A703" s="7" t="n"/>
      <c r="D703" s="8" t="n"/>
      <c r="E703" s="8" t="n"/>
      <c r="F703" s="8" t="n"/>
      <c r="I703" s="9">
        <f>IF(AND(D703&lt;&gt;"",E703&lt;&gt;""),ROUND((E703-D703)*1440,0),"")</f>
        <v/>
      </c>
      <c r="J703" s="9">
        <f>IF(AND(E703&lt;&gt;"",F703&lt;&gt;""),ROUND((F703-E703)*1440,0),"")</f>
        <v/>
      </c>
      <c r="K703" s="9">
        <f>IF(D703&lt;&gt;"",HOUR(D703),"")</f>
        <v/>
      </c>
    </row>
    <row r="704">
      <c r="A704" s="7" t="n"/>
      <c r="D704" s="8" t="n"/>
      <c r="E704" s="8" t="n"/>
      <c r="F704" s="8" t="n"/>
      <c r="I704" s="9">
        <f>IF(AND(D704&lt;&gt;"",E704&lt;&gt;""),ROUND((E704-D704)*1440,0),"")</f>
        <v/>
      </c>
      <c r="J704" s="9">
        <f>IF(AND(E704&lt;&gt;"",F704&lt;&gt;""),ROUND((F704-E704)*1440,0),"")</f>
        <v/>
      </c>
      <c r="K704" s="9">
        <f>IF(D704&lt;&gt;"",HOUR(D704),"")</f>
        <v/>
      </c>
    </row>
    <row r="705">
      <c r="A705" s="7" t="n"/>
      <c r="D705" s="8" t="n"/>
      <c r="E705" s="8" t="n"/>
      <c r="F705" s="8" t="n"/>
      <c r="I705" s="9">
        <f>IF(AND(D705&lt;&gt;"",E705&lt;&gt;""),ROUND((E705-D705)*1440,0),"")</f>
        <v/>
      </c>
      <c r="J705" s="9">
        <f>IF(AND(E705&lt;&gt;"",F705&lt;&gt;""),ROUND((F705-E705)*1440,0),"")</f>
        <v/>
      </c>
      <c r="K705" s="9">
        <f>IF(D705&lt;&gt;"",HOUR(D705),"")</f>
        <v/>
      </c>
    </row>
    <row r="706">
      <c r="A706" s="7" t="n"/>
      <c r="D706" s="8" t="n"/>
      <c r="E706" s="8" t="n"/>
      <c r="F706" s="8" t="n"/>
      <c r="I706" s="9">
        <f>IF(AND(D706&lt;&gt;"",E706&lt;&gt;""),ROUND((E706-D706)*1440,0),"")</f>
        <v/>
      </c>
      <c r="J706" s="9">
        <f>IF(AND(E706&lt;&gt;"",F706&lt;&gt;""),ROUND((F706-E706)*1440,0),"")</f>
        <v/>
      </c>
      <c r="K706" s="9">
        <f>IF(D706&lt;&gt;"",HOUR(D706),"")</f>
        <v/>
      </c>
    </row>
    <row r="707">
      <c r="A707" s="7" t="n"/>
      <c r="D707" s="8" t="n"/>
      <c r="E707" s="8" t="n"/>
      <c r="F707" s="8" t="n"/>
      <c r="I707" s="9">
        <f>IF(AND(D707&lt;&gt;"",E707&lt;&gt;""),ROUND((E707-D707)*1440,0),"")</f>
        <v/>
      </c>
      <c r="J707" s="9">
        <f>IF(AND(E707&lt;&gt;"",F707&lt;&gt;""),ROUND((F707-E707)*1440,0),"")</f>
        <v/>
      </c>
      <c r="K707" s="9">
        <f>IF(D707&lt;&gt;"",HOUR(D707),"")</f>
        <v/>
      </c>
    </row>
    <row r="708">
      <c r="A708" s="7" t="n"/>
      <c r="D708" s="8" t="n"/>
      <c r="E708" s="8" t="n"/>
      <c r="F708" s="8" t="n"/>
      <c r="I708" s="9">
        <f>IF(AND(D708&lt;&gt;"",E708&lt;&gt;""),ROUND((E708-D708)*1440,0),"")</f>
        <v/>
      </c>
      <c r="J708" s="9">
        <f>IF(AND(E708&lt;&gt;"",F708&lt;&gt;""),ROUND((F708-E708)*1440,0),"")</f>
        <v/>
      </c>
      <c r="K708" s="9">
        <f>IF(D708&lt;&gt;"",HOUR(D708),"")</f>
        <v/>
      </c>
    </row>
    <row r="709">
      <c r="A709" s="7" t="n"/>
      <c r="D709" s="8" t="n"/>
      <c r="E709" s="8" t="n"/>
      <c r="F709" s="8" t="n"/>
      <c r="I709" s="9">
        <f>IF(AND(D709&lt;&gt;"",E709&lt;&gt;""),ROUND((E709-D709)*1440,0),"")</f>
        <v/>
      </c>
      <c r="J709" s="9">
        <f>IF(AND(E709&lt;&gt;"",F709&lt;&gt;""),ROUND((F709-E709)*1440,0),"")</f>
        <v/>
      </c>
      <c r="K709" s="9">
        <f>IF(D709&lt;&gt;"",HOUR(D709),"")</f>
        <v/>
      </c>
    </row>
    <row r="710">
      <c r="A710" s="7" t="n"/>
      <c r="D710" s="8" t="n"/>
      <c r="E710" s="8" t="n"/>
      <c r="F710" s="8" t="n"/>
      <c r="I710" s="9">
        <f>IF(AND(D710&lt;&gt;"",E710&lt;&gt;""),ROUND((E710-D710)*1440,0),"")</f>
        <v/>
      </c>
      <c r="J710" s="9">
        <f>IF(AND(E710&lt;&gt;"",F710&lt;&gt;""),ROUND((F710-E710)*1440,0),"")</f>
        <v/>
      </c>
      <c r="K710" s="9">
        <f>IF(D710&lt;&gt;"",HOUR(D710),"")</f>
        <v/>
      </c>
    </row>
    <row r="711">
      <c r="A711" s="7" t="n"/>
      <c r="D711" s="8" t="n"/>
      <c r="E711" s="8" t="n"/>
      <c r="F711" s="8" t="n"/>
      <c r="I711" s="9">
        <f>IF(AND(D711&lt;&gt;"",E711&lt;&gt;""),ROUND((E711-D711)*1440,0),"")</f>
        <v/>
      </c>
      <c r="J711" s="9">
        <f>IF(AND(E711&lt;&gt;"",F711&lt;&gt;""),ROUND((F711-E711)*1440,0),"")</f>
        <v/>
      </c>
      <c r="K711" s="9">
        <f>IF(D711&lt;&gt;"",HOUR(D711),"")</f>
        <v/>
      </c>
    </row>
    <row r="712">
      <c r="A712" s="7" t="n"/>
      <c r="D712" s="8" t="n"/>
      <c r="E712" s="8" t="n"/>
      <c r="F712" s="8" t="n"/>
      <c r="I712" s="9">
        <f>IF(AND(D712&lt;&gt;"",E712&lt;&gt;""),ROUND((E712-D712)*1440,0),"")</f>
        <v/>
      </c>
      <c r="J712" s="9">
        <f>IF(AND(E712&lt;&gt;"",F712&lt;&gt;""),ROUND((F712-E712)*1440,0),"")</f>
        <v/>
      </c>
      <c r="K712" s="9">
        <f>IF(D712&lt;&gt;"",HOUR(D712),"")</f>
        <v/>
      </c>
    </row>
    <row r="713">
      <c r="A713" s="7" t="n"/>
      <c r="D713" s="8" t="n"/>
      <c r="E713" s="8" t="n"/>
      <c r="F713" s="8" t="n"/>
      <c r="I713" s="9">
        <f>IF(AND(D713&lt;&gt;"",E713&lt;&gt;""),ROUND((E713-D713)*1440,0),"")</f>
        <v/>
      </c>
      <c r="J713" s="9">
        <f>IF(AND(E713&lt;&gt;"",F713&lt;&gt;""),ROUND((F713-E713)*1440,0),"")</f>
        <v/>
      </c>
      <c r="K713" s="9">
        <f>IF(D713&lt;&gt;"",HOUR(D713),"")</f>
        <v/>
      </c>
    </row>
    <row r="714">
      <c r="A714" s="7" t="n"/>
      <c r="D714" s="8" t="n"/>
      <c r="E714" s="8" t="n"/>
      <c r="F714" s="8" t="n"/>
      <c r="I714" s="9">
        <f>IF(AND(D714&lt;&gt;"",E714&lt;&gt;""),ROUND((E714-D714)*1440,0),"")</f>
        <v/>
      </c>
      <c r="J714" s="9">
        <f>IF(AND(E714&lt;&gt;"",F714&lt;&gt;""),ROUND((F714-E714)*1440,0),"")</f>
        <v/>
      </c>
      <c r="K714" s="9">
        <f>IF(D714&lt;&gt;"",HOUR(D714),"")</f>
        <v/>
      </c>
    </row>
    <row r="715">
      <c r="A715" s="7" t="n"/>
      <c r="D715" s="8" t="n"/>
      <c r="E715" s="8" t="n"/>
      <c r="F715" s="8" t="n"/>
      <c r="I715" s="9">
        <f>IF(AND(D715&lt;&gt;"",E715&lt;&gt;""),ROUND((E715-D715)*1440,0),"")</f>
        <v/>
      </c>
      <c r="J715" s="9">
        <f>IF(AND(E715&lt;&gt;"",F715&lt;&gt;""),ROUND((F715-E715)*1440,0),"")</f>
        <v/>
      </c>
      <c r="K715" s="9">
        <f>IF(D715&lt;&gt;"",HOUR(D715),"")</f>
        <v/>
      </c>
    </row>
    <row r="716">
      <c r="A716" s="7" t="n"/>
      <c r="D716" s="8" t="n"/>
      <c r="E716" s="8" t="n"/>
      <c r="F716" s="8" t="n"/>
      <c r="I716" s="9">
        <f>IF(AND(D716&lt;&gt;"",E716&lt;&gt;""),ROUND((E716-D716)*1440,0),"")</f>
        <v/>
      </c>
      <c r="J716" s="9">
        <f>IF(AND(E716&lt;&gt;"",F716&lt;&gt;""),ROUND((F716-E716)*1440,0),"")</f>
        <v/>
      </c>
      <c r="K716" s="9">
        <f>IF(D716&lt;&gt;"",HOUR(D716),"")</f>
        <v/>
      </c>
    </row>
    <row r="717">
      <c r="A717" s="7" t="n"/>
      <c r="D717" s="8" t="n"/>
      <c r="E717" s="8" t="n"/>
      <c r="F717" s="8" t="n"/>
      <c r="I717" s="9">
        <f>IF(AND(D717&lt;&gt;"",E717&lt;&gt;""),ROUND((E717-D717)*1440,0),"")</f>
        <v/>
      </c>
      <c r="J717" s="9">
        <f>IF(AND(E717&lt;&gt;"",F717&lt;&gt;""),ROUND((F717-E717)*1440,0),"")</f>
        <v/>
      </c>
      <c r="K717" s="9">
        <f>IF(D717&lt;&gt;"",HOUR(D717),"")</f>
        <v/>
      </c>
    </row>
    <row r="718">
      <c r="A718" s="7" t="n"/>
      <c r="D718" s="8" t="n"/>
      <c r="E718" s="8" t="n"/>
      <c r="F718" s="8" t="n"/>
      <c r="I718" s="9">
        <f>IF(AND(D718&lt;&gt;"",E718&lt;&gt;""),ROUND((E718-D718)*1440,0),"")</f>
        <v/>
      </c>
      <c r="J718" s="9">
        <f>IF(AND(E718&lt;&gt;"",F718&lt;&gt;""),ROUND((F718-E718)*1440,0),"")</f>
        <v/>
      </c>
      <c r="K718" s="9">
        <f>IF(D718&lt;&gt;"",HOUR(D718),"")</f>
        <v/>
      </c>
    </row>
    <row r="719">
      <c r="A719" s="7" t="n"/>
      <c r="D719" s="8" t="n"/>
      <c r="E719" s="8" t="n"/>
      <c r="F719" s="8" t="n"/>
      <c r="I719" s="9">
        <f>IF(AND(D719&lt;&gt;"",E719&lt;&gt;""),ROUND((E719-D719)*1440,0),"")</f>
        <v/>
      </c>
      <c r="J719" s="9">
        <f>IF(AND(E719&lt;&gt;"",F719&lt;&gt;""),ROUND((F719-E719)*1440,0),"")</f>
        <v/>
      </c>
      <c r="K719" s="9">
        <f>IF(D719&lt;&gt;"",HOUR(D719),"")</f>
        <v/>
      </c>
    </row>
    <row r="720">
      <c r="A720" s="7" t="n"/>
      <c r="D720" s="8" t="n"/>
      <c r="E720" s="8" t="n"/>
      <c r="F720" s="8" t="n"/>
      <c r="I720" s="9">
        <f>IF(AND(D720&lt;&gt;"",E720&lt;&gt;""),ROUND((E720-D720)*1440,0),"")</f>
        <v/>
      </c>
      <c r="J720" s="9">
        <f>IF(AND(E720&lt;&gt;"",F720&lt;&gt;""),ROUND((F720-E720)*1440,0),"")</f>
        <v/>
      </c>
      <c r="K720" s="9">
        <f>IF(D720&lt;&gt;"",HOUR(D720),"")</f>
        <v/>
      </c>
    </row>
    <row r="721">
      <c r="A721" s="7" t="n"/>
      <c r="D721" s="8" t="n"/>
      <c r="E721" s="8" t="n"/>
      <c r="F721" s="8" t="n"/>
      <c r="I721" s="9">
        <f>IF(AND(D721&lt;&gt;"",E721&lt;&gt;""),ROUND((E721-D721)*1440,0),"")</f>
        <v/>
      </c>
      <c r="J721" s="9">
        <f>IF(AND(E721&lt;&gt;"",F721&lt;&gt;""),ROUND((F721-E721)*1440,0),"")</f>
        <v/>
      </c>
      <c r="K721" s="9">
        <f>IF(D721&lt;&gt;"",HOUR(D721),"")</f>
        <v/>
      </c>
    </row>
    <row r="722">
      <c r="A722" s="7" t="n"/>
      <c r="D722" s="8" t="n"/>
      <c r="E722" s="8" t="n"/>
      <c r="F722" s="8" t="n"/>
      <c r="I722" s="9">
        <f>IF(AND(D722&lt;&gt;"",E722&lt;&gt;""),ROUND((E722-D722)*1440,0),"")</f>
        <v/>
      </c>
      <c r="J722" s="9">
        <f>IF(AND(E722&lt;&gt;"",F722&lt;&gt;""),ROUND((F722-E722)*1440,0),"")</f>
        <v/>
      </c>
      <c r="K722" s="9">
        <f>IF(D722&lt;&gt;"",HOUR(D722),"")</f>
        <v/>
      </c>
    </row>
    <row r="723">
      <c r="A723" s="7" t="n"/>
      <c r="D723" s="8" t="n"/>
      <c r="E723" s="8" t="n"/>
      <c r="F723" s="8" t="n"/>
      <c r="I723" s="9">
        <f>IF(AND(D723&lt;&gt;"",E723&lt;&gt;""),ROUND((E723-D723)*1440,0),"")</f>
        <v/>
      </c>
      <c r="J723" s="9">
        <f>IF(AND(E723&lt;&gt;"",F723&lt;&gt;""),ROUND((F723-E723)*1440,0),"")</f>
        <v/>
      </c>
      <c r="K723" s="9">
        <f>IF(D723&lt;&gt;"",HOUR(D723),"")</f>
        <v/>
      </c>
    </row>
    <row r="724">
      <c r="A724" s="7" t="n"/>
      <c r="D724" s="8" t="n"/>
      <c r="E724" s="8" t="n"/>
      <c r="F724" s="8" t="n"/>
      <c r="I724" s="9">
        <f>IF(AND(D724&lt;&gt;"",E724&lt;&gt;""),ROUND((E724-D724)*1440,0),"")</f>
        <v/>
      </c>
      <c r="J724" s="9">
        <f>IF(AND(E724&lt;&gt;"",F724&lt;&gt;""),ROUND((F724-E724)*1440,0),"")</f>
        <v/>
      </c>
      <c r="K724" s="9">
        <f>IF(D724&lt;&gt;"",HOUR(D724),"")</f>
        <v/>
      </c>
    </row>
    <row r="725">
      <c r="A725" s="7" t="n"/>
      <c r="D725" s="8" t="n"/>
      <c r="E725" s="8" t="n"/>
      <c r="F725" s="8" t="n"/>
      <c r="I725" s="9">
        <f>IF(AND(D725&lt;&gt;"",E725&lt;&gt;""),ROUND((E725-D725)*1440,0),"")</f>
        <v/>
      </c>
      <c r="J725" s="9">
        <f>IF(AND(E725&lt;&gt;"",F725&lt;&gt;""),ROUND((F725-E725)*1440,0),"")</f>
        <v/>
      </c>
      <c r="K725" s="9">
        <f>IF(D725&lt;&gt;"",HOUR(D725),"")</f>
        <v/>
      </c>
    </row>
    <row r="726">
      <c r="A726" s="7" t="n"/>
      <c r="D726" s="8" t="n"/>
      <c r="E726" s="8" t="n"/>
      <c r="F726" s="8" t="n"/>
      <c r="I726" s="9">
        <f>IF(AND(D726&lt;&gt;"",E726&lt;&gt;""),ROUND((E726-D726)*1440,0),"")</f>
        <v/>
      </c>
      <c r="J726" s="9">
        <f>IF(AND(E726&lt;&gt;"",F726&lt;&gt;""),ROUND((F726-E726)*1440,0),"")</f>
        <v/>
      </c>
      <c r="K726" s="9">
        <f>IF(D726&lt;&gt;"",HOUR(D726),"")</f>
        <v/>
      </c>
    </row>
    <row r="727">
      <c r="A727" s="7" t="n"/>
      <c r="D727" s="8" t="n"/>
      <c r="E727" s="8" t="n"/>
      <c r="F727" s="8" t="n"/>
      <c r="I727" s="9">
        <f>IF(AND(D727&lt;&gt;"",E727&lt;&gt;""),ROUND((E727-D727)*1440,0),"")</f>
        <v/>
      </c>
      <c r="J727" s="9">
        <f>IF(AND(E727&lt;&gt;"",F727&lt;&gt;""),ROUND((F727-E727)*1440,0),"")</f>
        <v/>
      </c>
      <c r="K727" s="9">
        <f>IF(D727&lt;&gt;"",HOUR(D727),"")</f>
        <v/>
      </c>
    </row>
    <row r="728">
      <c r="A728" s="7" t="n"/>
      <c r="D728" s="8" t="n"/>
      <c r="E728" s="8" t="n"/>
      <c r="F728" s="8" t="n"/>
      <c r="I728" s="9">
        <f>IF(AND(D728&lt;&gt;"",E728&lt;&gt;""),ROUND((E728-D728)*1440,0),"")</f>
        <v/>
      </c>
      <c r="J728" s="9">
        <f>IF(AND(E728&lt;&gt;"",F728&lt;&gt;""),ROUND((F728-E728)*1440,0),"")</f>
        <v/>
      </c>
      <c r="K728" s="9">
        <f>IF(D728&lt;&gt;"",HOUR(D728),"")</f>
        <v/>
      </c>
    </row>
    <row r="729">
      <c r="A729" s="7" t="n"/>
      <c r="D729" s="8" t="n"/>
      <c r="E729" s="8" t="n"/>
      <c r="F729" s="8" t="n"/>
      <c r="I729" s="9">
        <f>IF(AND(D729&lt;&gt;"",E729&lt;&gt;""),ROUND((E729-D729)*1440,0),"")</f>
        <v/>
      </c>
      <c r="J729" s="9">
        <f>IF(AND(E729&lt;&gt;"",F729&lt;&gt;""),ROUND((F729-E729)*1440,0),"")</f>
        <v/>
      </c>
      <c r="K729" s="9">
        <f>IF(D729&lt;&gt;"",HOUR(D729),"")</f>
        <v/>
      </c>
    </row>
    <row r="730">
      <c r="A730" s="7" t="n"/>
      <c r="D730" s="8" t="n"/>
      <c r="E730" s="8" t="n"/>
      <c r="F730" s="8" t="n"/>
      <c r="I730" s="9">
        <f>IF(AND(D730&lt;&gt;"",E730&lt;&gt;""),ROUND((E730-D730)*1440,0),"")</f>
        <v/>
      </c>
      <c r="J730" s="9">
        <f>IF(AND(E730&lt;&gt;"",F730&lt;&gt;""),ROUND((F730-E730)*1440,0),"")</f>
        <v/>
      </c>
      <c r="K730" s="9">
        <f>IF(D730&lt;&gt;"",HOUR(D730),"")</f>
        <v/>
      </c>
    </row>
    <row r="731">
      <c r="A731" s="7" t="n"/>
      <c r="D731" s="8" t="n"/>
      <c r="E731" s="8" t="n"/>
      <c r="F731" s="8" t="n"/>
      <c r="I731" s="9">
        <f>IF(AND(D731&lt;&gt;"",E731&lt;&gt;""),ROUND((E731-D731)*1440,0),"")</f>
        <v/>
      </c>
      <c r="J731" s="9">
        <f>IF(AND(E731&lt;&gt;"",F731&lt;&gt;""),ROUND((F731-E731)*1440,0),"")</f>
        <v/>
      </c>
      <c r="K731" s="9">
        <f>IF(D731&lt;&gt;"",HOUR(D731),"")</f>
        <v/>
      </c>
    </row>
    <row r="732">
      <c r="A732" s="7" t="n"/>
      <c r="D732" s="8" t="n"/>
      <c r="E732" s="8" t="n"/>
      <c r="F732" s="8" t="n"/>
      <c r="I732" s="9">
        <f>IF(AND(D732&lt;&gt;"",E732&lt;&gt;""),ROUND((E732-D732)*1440,0),"")</f>
        <v/>
      </c>
      <c r="J732" s="9">
        <f>IF(AND(E732&lt;&gt;"",F732&lt;&gt;""),ROUND((F732-E732)*1440,0),"")</f>
        <v/>
      </c>
      <c r="K732" s="9">
        <f>IF(D732&lt;&gt;"",HOUR(D732),"")</f>
        <v/>
      </c>
    </row>
    <row r="733">
      <c r="A733" s="7" t="n"/>
      <c r="D733" s="8" t="n"/>
      <c r="E733" s="8" t="n"/>
      <c r="F733" s="8" t="n"/>
      <c r="I733" s="9">
        <f>IF(AND(D733&lt;&gt;"",E733&lt;&gt;""),ROUND((E733-D733)*1440,0),"")</f>
        <v/>
      </c>
      <c r="J733" s="9">
        <f>IF(AND(E733&lt;&gt;"",F733&lt;&gt;""),ROUND((F733-E733)*1440,0),"")</f>
        <v/>
      </c>
      <c r="K733" s="9">
        <f>IF(D733&lt;&gt;"",HOUR(D733),"")</f>
        <v/>
      </c>
    </row>
    <row r="734">
      <c r="A734" s="7" t="n"/>
      <c r="D734" s="8" t="n"/>
      <c r="E734" s="8" t="n"/>
      <c r="F734" s="8" t="n"/>
      <c r="I734" s="9">
        <f>IF(AND(D734&lt;&gt;"",E734&lt;&gt;""),ROUND((E734-D734)*1440,0),"")</f>
        <v/>
      </c>
      <c r="J734" s="9">
        <f>IF(AND(E734&lt;&gt;"",F734&lt;&gt;""),ROUND((F734-E734)*1440,0),"")</f>
        <v/>
      </c>
      <c r="K734" s="9">
        <f>IF(D734&lt;&gt;"",HOUR(D734),"")</f>
        <v/>
      </c>
    </row>
    <row r="735">
      <c r="A735" s="7" t="n"/>
      <c r="D735" s="8" t="n"/>
      <c r="E735" s="8" t="n"/>
      <c r="F735" s="8" t="n"/>
      <c r="I735" s="9">
        <f>IF(AND(D735&lt;&gt;"",E735&lt;&gt;""),ROUND((E735-D735)*1440,0),"")</f>
        <v/>
      </c>
      <c r="J735" s="9">
        <f>IF(AND(E735&lt;&gt;"",F735&lt;&gt;""),ROUND((F735-E735)*1440,0),"")</f>
        <v/>
      </c>
      <c r="K735" s="9">
        <f>IF(D735&lt;&gt;"",HOUR(D735),"")</f>
        <v/>
      </c>
    </row>
    <row r="736">
      <c r="A736" s="7" t="n"/>
      <c r="D736" s="8" t="n"/>
      <c r="E736" s="8" t="n"/>
      <c r="F736" s="8" t="n"/>
      <c r="I736" s="9">
        <f>IF(AND(D736&lt;&gt;"",E736&lt;&gt;""),ROUND((E736-D736)*1440,0),"")</f>
        <v/>
      </c>
      <c r="J736" s="9">
        <f>IF(AND(E736&lt;&gt;"",F736&lt;&gt;""),ROUND((F736-E736)*1440,0),"")</f>
        <v/>
      </c>
      <c r="K736" s="9">
        <f>IF(D736&lt;&gt;"",HOUR(D736),"")</f>
        <v/>
      </c>
    </row>
    <row r="737">
      <c r="A737" s="7" t="n"/>
      <c r="D737" s="8" t="n"/>
      <c r="E737" s="8" t="n"/>
      <c r="F737" s="8" t="n"/>
      <c r="I737" s="9">
        <f>IF(AND(D737&lt;&gt;"",E737&lt;&gt;""),ROUND((E737-D737)*1440,0),"")</f>
        <v/>
      </c>
      <c r="J737" s="9">
        <f>IF(AND(E737&lt;&gt;"",F737&lt;&gt;""),ROUND((F737-E737)*1440,0),"")</f>
        <v/>
      </c>
      <c r="K737" s="9">
        <f>IF(D737&lt;&gt;"",HOUR(D737),"")</f>
        <v/>
      </c>
    </row>
    <row r="738">
      <c r="A738" s="7" t="n"/>
      <c r="D738" s="8" t="n"/>
      <c r="E738" s="8" t="n"/>
      <c r="F738" s="8" t="n"/>
      <c r="I738" s="9">
        <f>IF(AND(D738&lt;&gt;"",E738&lt;&gt;""),ROUND((E738-D738)*1440,0),"")</f>
        <v/>
      </c>
      <c r="J738" s="9">
        <f>IF(AND(E738&lt;&gt;"",F738&lt;&gt;""),ROUND((F738-E738)*1440,0),"")</f>
        <v/>
      </c>
      <c r="K738" s="9">
        <f>IF(D738&lt;&gt;"",HOUR(D738),"")</f>
        <v/>
      </c>
    </row>
    <row r="739">
      <c r="A739" s="7" t="n"/>
      <c r="D739" s="8" t="n"/>
      <c r="E739" s="8" t="n"/>
      <c r="F739" s="8" t="n"/>
      <c r="I739" s="9">
        <f>IF(AND(D739&lt;&gt;"",E739&lt;&gt;""),ROUND((E739-D739)*1440,0),"")</f>
        <v/>
      </c>
      <c r="J739" s="9">
        <f>IF(AND(E739&lt;&gt;"",F739&lt;&gt;""),ROUND((F739-E739)*1440,0),"")</f>
        <v/>
      </c>
      <c r="K739" s="9">
        <f>IF(D739&lt;&gt;"",HOUR(D739),"")</f>
        <v/>
      </c>
    </row>
    <row r="740">
      <c r="A740" s="7" t="n"/>
      <c r="D740" s="8" t="n"/>
      <c r="E740" s="8" t="n"/>
      <c r="F740" s="8" t="n"/>
      <c r="I740" s="9">
        <f>IF(AND(D740&lt;&gt;"",E740&lt;&gt;""),ROUND((E740-D740)*1440,0),"")</f>
        <v/>
      </c>
      <c r="J740" s="9">
        <f>IF(AND(E740&lt;&gt;"",F740&lt;&gt;""),ROUND((F740-E740)*1440,0),"")</f>
        <v/>
      </c>
      <c r="K740" s="9">
        <f>IF(D740&lt;&gt;"",HOUR(D740),"")</f>
        <v/>
      </c>
    </row>
    <row r="741">
      <c r="A741" s="7" t="n"/>
      <c r="D741" s="8" t="n"/>
      <c r="E741" s="8" t="n"/>
      <c r="F741" s="8" t="n"/>
      <c r="I741" s="9">
        <f>IF(AND(D741&lt;&gt;"",E741&lt;&gt;""),ROUND((E741-D741)*1440,0),"")</f>
        <v/>
      </c>
      <c r="J741" s="9">
        <f>IF(AND(E741&lt;&gt;"",F741&lt;&gt;""),ROUND((F741-E741)*1440,0),"")</f>
        <v/>
      </c>
      <c r="K741" s="9">
        <f>IF(D741&lt;&gt;"",HOUR(D741),"")</f>
        <v/>
      </c>
    </row>
    <row r="742">
      <c r="A742" s="7" t="n"/>
      <c r="D742" s="8" t="n"/>
      <c r="E742" s="8" t="n"/>
      <c r="F742" s="8" t="n"/>
      <c r="I742" s="9">
        <f>IF(AND(D742&lt;&gt;"",E742&lt;&gt;""),ROUND((E742-D742)*1440,0),"")</f>
        <v/>
      </c>
      <c r="J742" s="9">
        <f>IF(AND(E742&lt;&gt;"",F742&lt;&gt;""),ROUND((F742-E742)*1440,0),"")</f>
        <v/>
      </c>
      <c r="K742" s="9">
        <f>IF(D742&lt;&gt;"",HOUR(D742),"")</f>
        <v/>
      </c>
    </row>
    <row r="743">
      <c r="A743" s="7" t="n"/>
      <c r="D743" s="8" t="n"/>
      <c r="E743" s="8" t="n"/>
      <c r="F743" s="8" t="n"/>
      <c r="I743" s="9">
        <f>IF(AND(D743&lt;&gt;"",E743&lt;&gt;""),ROUND((E743-D743)*1440,0),"")</f>
        <v/>
      </c>
      <c r="J743" s="9">
        <f>IF(AND(E743&lt;&gt;"",F743&lt;&gt;""),ROUND((F743-E743)*1440,0),"")</f>
        <v/>
      </c>
      <c r="K743" s="9">
        <f>IF(D743&lt;&gt;"",HOUR(D743),"")</f>
        <v/>
      </c>
    </row>
    <row r="744">
      <c r="A744" s="7" t="n"/>
      <c r="D744" s="8" t="n"/>
      <c r="E744" s="8" t="n"/>
      <c r="F744" s="8" t="n"/>
      <c r="I744" s="9">
        <f>IF(AND(D744&lt;&gt;"",E744&lt;&gt;""),ROUND((E744-D744)*1440,0),"")</f>
        <v/>
      </c>
      <c r="J744" s="9">
        <f>IF(AND(E744&lt;&gt;"",F744&lt;&gt;""),ROUND((F744-E744)*1440,0),"")</f>
        <v/>
      </c>
      <c r="K744" s="9">
        <f>IF(D744&lt;&gt;"",HOUR(D744),"")</f>
        <v/>
      </c>
    </row>
    <row r="745">
      <c r="A745" s="7" t="n"/>
      <c r="D745" s="8" t="n"/>
      <c r="E745" s="8" t="n"/>
      <c r="F745" s="8" t="n"/>
      <c r="I745" s="9">
        <f>IF(AND(D745&lt;&gt;"",E745&lt;&gt;""),ROUND((E745-D745)*1440,0),"")</f>
        <v/>
      </c>
      <c r="J745" s="9">
        <f>IF(AND(E745&lt;&gt;"",F745&lt;&gt;""),ROUND((F745-E745)*1440,0),"")</f>
        <v/>
      </c>
      <c r="K745" s="9">
        <f>IF(D745&lt;&gt;"",HOUR(D745),"")</f>
        <v/>
      </c>
    </row>
    <row r="746">
      <c r="A746" s="7" t="n"/>
      <c r="D746" s="8" t="n"/>
      <c r="E746" s="8" t="n"/>
      <c r="F746" s="8" t="n"/>
      <c r="I746" s="9">
        <f>IF(AND(D746&lt;&gt;"",E746&lt;&gt;""),ROUND((E746-D746)*1440,0),"")</f>
        <v/>
      </c>
      <c r="J746" s="9">
        <f>IF(AND(E746&lt;&gt;"",F746&lt;&gt;""),ROUND((F746-E746)*1440,0),"")</f>
        <v/>
      </c>
      <c r="K746" s="9">
        <f>IF(D746&lt;&gt;"",HOUR(D746),"")</f>
        <v/>
      </c>
    </row>
    <row r="747">
      <c r="A747" s="7" t="n"/>
      <c r="D747" s="8" t="n"/>
      <c r="E747" s="8" t="n"/>
      <c r="F747" s="8" t="n"/>
      <c r="I747" s="9">
        <f>IF(AND(D747&lt;&gt;"",E747&lt;&gt;""),ROUND((E747-D747)*1440,0),"")</f>
        <v/>
      </c>
      <c r="J747" s="9">
        <f>IF(AND(E747&lt;&gt;"",F747&lt;&gt;""),ROUND((F747-E747)*1440,0),"")</f>
        <v/>
      </c>
      <c r="K747" s="9">
        <f>IF(D747&lt;&gt;"",HOUR(D747),"")</f>
        <v/>
      </c>
    </row>
    <row r="748">
      <c r="A748" s="7" t="n"/>
      <c r="D748" s="8" t="n"/>
      <c r="E748" s="8" t="n"/>
      <c r="F748" s="8" t="n"/>
      <c r="I748" s="9">
        <f>IF(AND(D748&lt;&gt;"",E748&lt;&gt;""),ROUND((E748-D748)*1440,0),"")</f>
        <v/>
      </c>
      <c r="J748" s="9">
        <f>IF(AND(E748&lt;&gt;"",F748&lt;&gt;""),ROUND((F748-E748)*1440,0),"")</f>
        <v/>
      </c>
      <c r="K748" s="9">
        <f>IF(D748&lt;&gt;"",HOUR(D748),"")</f>
        <v/>
      </c>
    </row>
    <row r="749">
      <c r="A749" s="7" t="n"/>
      <c r="D749" s="8" t="n"/>
      <c r="E749" s="8" t="n"/>
      <c r="F749" s="8" t="n"/>
      <c r="I749" s="9">
        <f>IF(AND(D749&lt;&gt;"",E749&lt;&gt;""),ROUND((E749-D749)*1440,0),"")</f>
        <v/>
      </c>
      <c r="J749" s="9">
        <f>IF(AND(E749&lt;&gt;"",F749&lt;&gt;""),ROUND((F749-E749)*1440,0),"")</f>
        <v/>
      </c>
      <c r="K749" s="9">
        <f>IF(D749&lt;&gt;"",HOUR(D749),"")</f>
        <v/>
      </c>
    </row>
    <row r="750">
      <c r="A750" s="7" t="n"/>
      <c r="D750" s="8" t="n"/>
      <c r="E750" s="8" t="n"/>
      <c r="F750" s="8" t="n"/>
      <c r="I750" s="9">
        <f>IF(AND(D750&lt;&gt;"",E750&lt;&gt;""),ROUND((E750-D750)*1440,0),"")</f>
        <v/>
      </c>
      <c r="J750" s="9">
        <f>IF(AND(E750&lt;&gt;"",F750&lt;&gt;""),ROUND((F750-E750)*1440,0),"")</f>
        <v/>
      </c>
      <c r="K750" s="9">
        <f>IF(D750&lt;&gt;"",HOUR(D750),"")</f>
        <v/>
      </c>
    </row>
    <row r="751">
      <c r="A751" s="7" t="n"/>
      <c r="D751" s="8" t="n"/>
      <c r="E751" s="8" t="n"/>
      <c r="F751" s="8" t="n"/>
      <c r="I751" s="9">
        <f>IF(AND(D751&lt;&gt;"",E751&lt;&gt;""),ROUND((E751-D751)*1440,0),"")</f>
        <v/>
      </c>
      <c r="J751" s="9">
        <f>IF(AND(E751&lt;&gt;"",F751&lt;&gt;""),ROUND((F751-E751)*1440,0),"")</f>
        <v/>
      </c>
      <c r="K751" s="9">
        <f>IF(D751&lt;&gt;"",HOUR(D751),"")</f>
        <v/>
      </c>
    </row>
    <row r="752">
      <c r="A752" s="7" t="n"/>
      <c r="D752" s="8" t="n"/>
      <c r="E752" s="8" t="n"/>
      <c r="F752" s="8" t="n"/>
      <c r="I752" s="9">
        <f>IF(AND(D752&lt;&gt;"",E752&lt;&gt;""),ROUND((E752-D752)*1440,0),"")</f>
        <v/>
      </c>
      <c r="J752" s="9">
        <f>IF(AND(E752&lt;&gt;"",F752&lt;&gt;""),ROUND((F752-E752)*1440,0),"")</f>
        <v/>
      </c>
      <c r="K752" s="9">
        <f>IF(D752&lt;&gt;"",HOUR(D752),"")</f>
        <v/>
      </c>
    </row>
    <row r="753">
      <c r="A753" s="7" t="n"/>
      <c r="D753" s="8" t="n"/>
      <c r="E753" s="8" t="n"/>
      <c r="F753" s="8" t="n"/>
      <c r="I753" s="9">
        <f>IF(AND(D753&lt;&gt;"",E753&lt;&gt;""),ROUND((E753-D753)*1440,0),"")</f>
        <v/>
      </c>
      <c r="J753" s="9">
        <f>IF(AND(E753&lt;&gt;"",F753&lt;&gt;""),ROUND((F753-E753)*1440,0),"")</f>
        <v/>
      </c>
      <c r="K753" s="9">
        <f>IF(D753&lt;&gt;"",HOUR(D753),"")</f>
        <v/>
      </c>
    </row>
    <row r="754">
      <c r="A754" s="7" t="n"/>
      <c r="D754" s="8" t="n"/>
      <c r="E754" s="8" t="n"/>
      <c r="F754" s="8" t="n"/>
      <c r="I754" s="9">
        <f>IF(AND(D754&lt;&gt;"",E754&lt;&gt;""),ROUND((E754-D754)*1440,0),"")</f>
        <v/>
      </c>
      <c r="J754" s="9">
        <f>IF(AND(E754&lt;&gt;"",F754&lt;&gt;""),ROUND((F754-E754)*1440,0),"")</f>
        <v/>
      </c>
      <c r="K754" s="9">
        <f>IF(D754&lt;&gt;"",HOUR(D754),"")</f>
        <v/>
      </c>
    </row>
    <row r="755">
      <c r="A755" s="7" t="n"/>
      <c r="D755" s="8" t="n"/>
      <c r="E755" s="8" t="n"/>
      <c r="F755" s="8" t="n"/>
      <c r="I755" s="9">
        <f>IF(AND(D755&lt;&gt;"",E755&lt;&gt;""),ROUND((E755-D755)*1440,0),"")</f>
        <v/>
      </c>
      <c r="J755" s="9">
        <f>IF(AND(E755&lt;&gt;"",F755&lt;&gt;""),ROUND((F755-E755)*1440,0),"")</f>
        <v/>
      </c>
      <c r="K755" s="9">
        <f>IF(D755&lt;&gt;"",HOUR(D755),"")</f>
        <v/>
      </c>
    </row>
    <row r="756">
      <c r="A756" s="7" t="n"/>
      <c r="D756" s="8" t="n"/>
      <c r="E756" s="8" t="n"/>
      <c r="F756" s="8" t="n"/>
      <c r="I756" s="9">
        <f>IF(AND(D756&lt;&gt;"",E756&lt;&gt;""),ROUND((E756-D756)*1440,0),"")</f>
        <v/>
      </c>
      <c r="J756" s="9">
        <f>IF(AND(E756&lt;&gt;"",F756&lt;&gt;""),ROUND((F756-E756)*1440,0),"")</f>
        <v/>
      </c>
      <c r="K756" s="9">
        <f>IF(D756&lt;&gt;"",HOUR(D756),"")</f>
        <v/>
      </c>
    </row>
    <row r="757">
      <c r="A757" s="7" t="n"/>
      <c r="D757" s="8" t="n"/>
      <c r="E757" s="8" t="n"/>
      <c r="F757" s="8" t="n"/>
      <c r="I757" s="9">
        <f>IF(AND(D757&lt;&gt;"",E757&lt;&gt;""),ROUND((E757-D757)*1440,0),"")</f>
        <v/>
      </c>
      <c r="J757" s="9">
        <f>IF(AND(E757&lt;&gt;"",F757&lt;&gt;""),ROUND((F757-E757)*1440,0),"")</f>
        <v/>
      </c>
      <c r="K757" s="9">
        <f>IF(D757&lt;&gt;"",HOUR(D757),"")</f>
        <v/>
      </c>
    </row>
    <row r="758">
      <c r="A758" s="7" t="n"/>
      <c r="D758" s="8" t="n"/>
      <c r="E758" s="8" t="n"/>
      <c r="F758" s="8" t="n"/>
      <c r="I758" s="9">
        <f>IF(AND(D758&lt;&gt;"",E758&lt;&gt;""),ROUND((E758-D758)*1440,0),"")</f>
        <v/>
      </c>
      <c r="J758" s="9">
        <f>IF(AND(E758&lt;&gt;"",F758&lt;&gt;""),ROUND((F758-E758)*1440,0),"")</f>
        <v/>
      </c>
      <c r="K758" s="9">
        <f>IF(D758&lt;&gt;"",HOUR(D758),"")</f>
        <v/>
      </c>
    </row>
    <row r="759">
      <c r="A759" s="7" t="n"/>
      <c r="D759" s="8" t="n"/>
      <c r="E759" s="8" t="n"/>
      <c r="F759" s="8" t="n"/>
      <c r="I759" s="9">
        <f>IF(AND(D759&lt;&gt;"",E759&lt;&gt;""),ROUND((E759-D759)*1440,0),"")</f>
        <v/>
      </c>
      <c r="J759" s="9">
        <f>IF(AND(E759&lt;&gt;"",F759&lt;&gt;""),ROUND((F759-E759)*1440,0),"")</f>
        <v/>
      </c>
      <c r="K759" s="9">
        <f>IF(D759&lt;&gt;"",HOUR(D759),"")</f>
        <v/>
      </c>
    </row>
    <row r="760">
      <c r="A760" s="7" t="n"/>
      <c r="D760" s="8" t="n"/>
      <c r="E760" s="8" t="n"/>
      <c r="F760" s="8" t="n"/>
      <c r="I760" s="9">
        <f>IF(AND(D760&lt;&gt;"",E760&lt;&gt;""),ROUND((E760-D760)*1440,0),"")</f>
        <v/>
      </c>
      <c r="J760" s="9">
        <f>IF(AND(E760&lt;&gt;"",F760&lt;&gt;""),ROUND((F760-E760)*1440,0),"")</f>
        <v/>
      </c>
      <c r="K760" s="9">
        <f>IF(D760&lt;&gt;"",HOUR(D760),"")</f>
        <v/>
      </c>
    </row>
    <row r="761">
      <c r="A761" s="7" t="n"/>
      <c r="D761" s="8" t="n"/>
      <c r="E761" s="8" t="n"/>
      <c r="F761" s="8" t="n"/>
      <c r="I761" s="9">
        <f>IF(AND(D761&lt;&gt;"",E761&lt;&gt;""),ROUND((E761-D761)*1440,0),"")</f>
        <v/>
      </c>
      <c r="J761" s="9">
        <f>IF(AND(E761&lt;&gt;"",F761&lt;&gt;""),ROUND((F761-E761)*1440,0),"")</f>
        <v/>
      </c>
      <c r="K761" s="9">
        <f>IF(D761&lt;&gt;"",HOUR(D761),"")</f>
        <v/>
      </c>
    </row>
    <row r="762">
      <c r="A762" s="7" t="n"/>
      <c r="D762" s="8" t="n"/>
      <c r="E762" s="8" t="n"/>
      <c r="F762" s="8" t="n"/>
      <c r="I762" s="9">
        <f>IF(AND(D762&lt;&gt;"",E762&lt;&gt;""),ROUND((E762-D762)*1440,0),"")</f>
        <v/>
      </c>
      <c r="J762" s="9">
        <f>IF(AND(E762&lt;&gt;"",F762&lt;&gt;""),ROUND((F762-E762)*1440,0),"")</f>
        <v/>
      </c>
      <c r="K762" s="9">
        <f>IF(D762&lt;&gt;"",HOUR(D762),"")</f>
        <v/>
      </c>
    </row>
    <row r="763">
      <c r="A763" s="7" t="n"/>
      <c r="D763" s="8" t="n"/>
      <c r="E763" s="8" t="n"/>
      <c r="F763" s="8" t="n"/>
      <c r="I763" s="9">
        <f>IF(AND(D763&lt;&gt;"",E763&lt;&gt;""),ROUND((E763-D763)*1440,0),"")</f>
        <v/>
      </c>
      <c r="J763" s="9">
        <f>IF(AND(E763&lt;&gt;"",F763&lt;&gt;""),ROUND((F763-E763)*1440,0),"")</f>
        <v/>
      </c>
      <c r="K763" s="9">
        <f>IF(D763&lt;&gt;"",HOUR(D763),"")</f>
        <v/>
      </c>
    </row>
    <row r="764">
      <c r="A764" s="7" t="n"/>
      <c r="D764" s="8" t="n"/>
      <c r="E764" s="8" t="n"/>
      <c r="F764" s="8" t="n"/>
      <c r="I764" s="9">
        <f>IF(AND(D764&lt;&gt;"",E764&lt;&gt;""),ROUND((E764-D764)*1440,0),"")</f>
        <v/>
      </c>
      <c r="J764" s="9">
        <f>IF(AND(E764&lt;&gt;"",F764&lt;&gt;""),ROUND((F764-E764)*1440,0),"")</f>
        <v/>
      </c>
      <c r="K764" s="9">
        <f>IF(D764&lt;&gt;"",HOUR(D764),"")</f>
        <v/>
      </c>
    </row>
    <row r="765">
      <c r="A765" s="7" t="n"/>
      <c r="D765" s="8" t="n"/>
      <c r="E765" s="8" t="n"/>
      <c r="F765" s="8" t="n"/>
      <c r="I765" s="9">
        <f>IF(AND(D765&lt;&gt;"",E765&lt;&gt;""),ROUND((E765-D765)*1440,0),"")</f>
        <v/>
      </c>
      <c r="J765" s="9">
        <f>IF(AND(E765&lt;&gt;"",F765&lt;&gt;""),ROUND((F765-E765)*1440,0),"")</f>
        <v/>
      </c>
      <c r="K765" s="9">
        <f>IF(D765&lt;&gt;"",HOUR(D765),"")</f>
        <v/>
      </c>
    </row>
    <row r="766">
      <c r="A766" s="7" t="n"/>
      <c r="D766" s="8" t="n"/>
      <c r="E766" s="8" t="n"/>
      <c r="F766" s="8" t="n"/>
      <c r="I766" s="9">
        <f>IF(AND(D766&lt;&gt;"",E766&lt;&gt;""),ROUND((E766-D766)*1440,0),"")</f>
        <v/>
      </c>
      <c r="J766" s="9">
        <f>IF(AND(E766&lt;&gt;"",F766&lt;&gt;""),ROUND((F766-E766)*1440,0),"")</f>
        <v/>
      </c>
      <c r="K766" s="9">
        <f>IF(D766&lt;&gt;"",HOUR(D766),"")</f>
        <v/>
      </c>
    </row>
    <row r="767">
      <c r="A767" s="7" t="n"/>
      <c r="D767" s="8" t="n"/>
      <c r="E767" s="8" t="n"/>
      <c r="F767" s="8" t="n"/>
      <c r="I767" s="9">
        <f>IF(AND(D767&lt;&gt;"",E767&lt;&gt;""),ROUND((E767-D767)*1440,0),"")</f>
        <v/>
      </c>
      <c r="J767" s="9">
        <f>IF(AND(E767&lt;&gt;"",F767&lt;&gt;""),ROUND((F767-E767)*1440,0),"")</f>
        <v/>
      </c>
      <c r="K767" s="9">
        <f>IF(D767&lt;&gt;"",HOUR(D767),"")</f>
        <v/>
      </c>
    </row>
    <row r="768">
      <c r="A768" s="7" t="n"/>
      <c r="D768" s="8" t="n"/>
      <c r="E768" s="8" t="n"/>
      <c r="F768" s="8" t="n"/>
      <c r="I768" s="9">
        <f>IF(AND(D768&lt;&gt;"",E768&lt;&gt;""),ROUND((E768-D768)*1440,0),"")</f>
        <v/>
      </c>
      <c r="J768" s="9">
        <f>IF(AND(E768&lt;&gt;"",F768&lt;&gt;""),ROUND((F768-E768)*1440,0),"")</f>
        <v/>
      </c>
      <c r="K768" s="9">
        <f>IF(D768&lt;&gt;"",HOUR(D768),"")</f>
        <v/>
      </c>
    </row>
    <row r="769">
      <c r="A769" s="7" t="n"/>
      <c r="D769" s="8" t="n"/>
      <c r="E769" s="8" t="n"/>
      <c r="F769" s="8" t="n"/>
      <c r="I769" s="9">
        <f>IF(AND(D769&lt;&gt;"",E769&lt;&gt;""),ROUND((E769-D769)*1440,0),"")</f>
        <v/>
      </c>
      <c r="J769" s="9">
        <f>IF(AND(E769&lt;&gt;"",F769&lt;&gt;""),ROUND((F769-E769)*1440,0),"")</f>
        <v/>
      </c>
      <c r="K769" s="9">
        <f>IF(D769&lt;&gt;"",HOUR(D769),"")</f>
        <v/>
      </c>
    </row>
    <row r="770">
      <c r="A770" s="7" t="n"/>
      <c r="D770" s="8" t="n"/>
      <c r="E770" s="8" t="n"/>
      <c r="F770" s="8" t="n"/>
      <c r="I770" s="9">
        <f>IF(AND(D770&lt;&gt;"",E770&lt;&gt;""),ROUND((E770-D770)*1440,0),"")</f>
        <v/>
      </c>
      <c r="J770" s="9">
        <f>IF(AND(E770&lt;&gt;"",F770&lt;&gt;""),ROUND((F770-E770)*1440,0),"")</f>
        <v/>
      </c>
      <c r="K770" s="9">
        <f>IF(D770&lt;&gt;"",HOUR(D770),"")</f>
        <v/>
      </c>
    </row>
    <row r="771">
      <c r="A771" s="7" t="n"/>
      <c r="D771" s="8" t="n"/>
      <c r="E771" s="8" t="n"/>
      <c r="F771" s="8" t="n"/>
      <c r="I771" s="9">
        <f>IF(AND(D771&lt;&gt;"",E771&lt;&gt;""),ROUND((E771-D771)*1440,0),"")</f>
        <v/>
      </c>
      <c r="J771" s="9">
        <f>IF(AND(E771&lt;&gt;"",F771&lt;&gt;""),ROUND((F771-E771)*1440,0),"")</f>
        <v/>
      </c>
      <c r="K771" s="9">
        <f>IF(D771&lt;&gt;"",HOUR(D771),"")</f>
        <v/>
      </c>
    </row>
    <row r="772">
      <c r="A772" s="7" t="n"/>
      <c r="D772" s="8" t="n"/>
      <c r="E772" s="8" t="n"/>
      <c r="F772" s="8" t="n"/>
      <c r="I772" s="9">
        <f>IF(AND(D772&lt;&gt;"",E772&lt;&gt;""),ROUND((E772-D772)*1440,0),"")</f>
        <v/>
      </c>
      <c r="J772" s="9">
        <f>IF(AND(E772&lt;&gt;"",F772&lt;&gt;""),ROUND((F772-E772)*1440,0),"")</f>
        <v/>
      </c>
      <c r="K772" s="9">
        <f>IF(D772&lt;&gt;"",HOUR(D772),"")</f>
        <v/>
      </c>
    </row>
    <row r="773">
      <c r="A773" s="7" t="n"/>
      <c r="D773" s="8" t="n"/>
      <c r="E773" s="8" t="n"/>
      <c r="F773" s="8" t="n"/>
      <c r="I773" s="9">
        <f>IF(AND(D773&lt;&gt;"",E773&lt;&gt;""),ROUND((E773-D773)*1440,0),"")</f>
        <v/>
      </c>
      <c r="J773" s="9">
        <f>IF(AND(E773&lt;&gt;"",F773&lt;&gt;""),ROUND((F773-E773)*1440,0),"")</f>
        <v/>
      </c>
      <c r="K773" s="9">
        <f>IF(D773&lt;&gt;"",HOUR(D773),"")</f>
        <v/>
      </c>
    </row>
    <row r="774">
      <c r="A774" s="7" t="n"/>
      <c r="D774" s="8" t="n"/>
      <c r="E774" s="8" t="n"/>
      <c r="F774" s="8" t="n"/>
      <c r="I774" s="9">
        <f>IF(AND(D774&lt;&gt;"",E774&lt;&gt;""),ROUND((E774-D774)*1440,0),"")</f>
        <v/>
      </c>
      <c r="J774" s="9">
        <f>IF(AND(E774&lt;&gt;"",F774&lt;&gt;""),ROUND((F774-E774)*1440,0),"")</f>
        <v/>
      </c>
      <c r="K774" s="9">
        <f>IF(D774&lt;&gt;"",HOUR(D774),"")</f>
        <v/>
      </c>
    </row>
    <row r="775">
      <c r="A775" s="7" t="n"/>
      <c r="D775" s="8" t="n"/>
      <c r="E775" s="8" t="n"/>
      <c r="F775" s="8" t="n"/>
      <c r="I775" s="9">
        <f>IF(AND(D775&lt;&gt;"",E775&lt;&gt;""),ROUND((E775-D775)*1440,0),"")</f>
        <v/>
      </c>
      <c r="J775" s="9">
        <f>IF(AND(E775&lt;&gt;"",F775&lt;&gt;""),ROUND((F775-E775)*1440,0),"")</f>
        <v/>
      </c>
      <c r="K775" s="9">
        <f>IF(D775&lt;&gt;"",HOUR(D775),"")</f>
        <v/>
      </c>
    </row>
    <row r="776">
      <c r="A776" s="7" t="n"/>
      <c r="D776" s="8" t="n"/>
      <c r="E776" s="8" t="n"/>
      <c r="F776" s="8" t="n"/>
      <c r="I776" s="9">
        <f>IF(AND(D776&lt;&gt;"",E776&lt;&gt;""),ROUND((E776-D776)*1440,0),"")</f>
        <v/>
      </c>
      <c r="J776" s="9">
        <f>IF(AND(E776&lt;&gt;"",F776&lt;&gt;""),ROUND((F776-E776)*1440,0),"")</f>
        <v/>
      </c>
      <c r="K776" s="9">
        <f>IF(D776&lt;&gt;"",HOUR(D776),"")</f>
        <v/>
      </c>
    </row>
    <row r="777">
      <c r="A777" s="7" t="n"/>
      <c r="D777" s="8" t="n"/>
      <c r="E777" s="8" t="n"/>
      <c r="F777" s="8" t="n"/>
      <c r="I777" s="9">
        <f>IF(AND(D777&lt;&gt;"",E777&lt;&gt;""),ROUND((E777-D777)*1440,0),"")</f>
        <v/>
      </c>
      <c r="J777" s="9">
        <f>IF(AND(E777&lt;&gt;"",F777&lt;&gt;""),ROUND((F777-E777)*1440,0),"")</f>
        <v/>
      </c>
      <c r="K777" s="9">
        <f>IF(D777&lt;&gt;"",HOUR(D777),"")</f>
        <v/>
      </c>
    </row>
    <row r="778">
      <c r="A778" s="7" t="n"/>
      <c r="D778" s="8" t="n"/>
      <c r="E778" s="8" t="n"/>
      <c r="F778" s="8" t="n"/>
      <c r="I778" s="9">
        <f>IF(AND(D778&lt;&gt;"",E778&lt;&gt;""),ROUND((E778-D778)*1440,0),"")</f>
        <v/>
      </c>
      <c r="J778" s="9">
        <f>IF(AND(E778&lt;&gt;"",F778&lt;&gt;""),ROUND((F778-E778)*1440,0),"")</f>
        <v/>
      </c>
      <c r="K778" s="9">
        <f>IF(D778&lt;&gt;"",HOUR(D778),"")</f>
        <v/>
      </c>
    </row>
    <row r="779">
      <c r="A779" s="7" t="n"/>
      <c r="D779" s="8" t="n"/>
      <c r="E779" s="8" t="n"/>
      <c r="F779" s="8" t="n"/>
      <c r="I779" s="9">
        <f>IF(AND(D779&lt;&gt;"",E779&lt;&gt;""),ROUND((E779-D779)*1440,0),"")</f>
        <v/>
      </c>
      <c r="J779" s="9">
        <f>IF(AND(E779&lt;&gt;"",F779&lt;&gt;""),ROUND((F779-E779)*1440,0),"")</f>
        <v/>
      </c>
      <c r="K779" s="9">
        <f>IF(D779&lt;&gt;"",HOUR(D779),"")</f>
        <v/>
      </c>
    </row>
    <row r="780">
      <c r="A780" s="7" t="n"/>
      <c r="D780" s="8" t="n"/>
      <c r="E780" s="8" t="n"/>
      <c r="F780" s="8" t="n"/>
      <c r="I780" s="9">
        <f>IF(AND(D780&lt;&gt;"",E780&lt;&gt;""),ROUND((E780-D780)*1440,0),"")</f>
        <v/>
      </c>
      <c r="J780" s="9">
        <f>IF(AND(E780&lt;&gt;"",F780&lt;&gt;""),ROUND((F780-E780)*1440,0),"")</f>
        <v/>
      </c>
      <c r="K780" s="9">
        <f>IF(D780&lt;&gt;"",HOUR(D780),"")</f>
        <v/>
      </c>
    </row>
    <row r="781">
      <c r="A781" s="7" t="n"/>
      <c r="D781" s="8" t="n"/>
      <c r="E781" s="8" t="n"/>
      <c r="F781" s="8" t="n"/>
      <c r="I781" s="9">
        <f>IF(AND(D781&lt;&gt;"",E781&lt;&gt;""),ROUND((E781-D781)*1440,0),"")</f>
        <v/>
      </c>
      <c r="J781" s="9">
        <f>IF(AND(E781&lt;&gt;"",F781&lt;&gt;""),ROUND((F781-E781)*1440,0),"")</f>
        <v/>
      </c>
      <c r="K781" s="9">
        <f>IF(D781&lt;&gt;"",HOUR(D781),"")</f>
        <v/>
      </c>
    </row>
    <row r="782">
      <c r="A782" s="7" t="n"/>
      <c r="D782" s="8" t="n"/>
      <c r="E782" s="8" t="n"/>
      <c r="F782" s="8" t="n"/>
      <c r="I782" s="9">
        <f>IF(AND(D782&lt;&gt;"",E782&lt;&gt;""),ROUND((E782-D782)*1440,0),"")</f>
        <v/>
      </c>
      <c r="J782" s="9">
        <f>IF(AND(E782&lt;&gt;"",F782&lt;&gt;""),ROUND((F782-E782)*1440,0),"")</f>
        <v/>
      </c>
      <c r="K782" s="9">
        <f>IF(D782&lt;&gt;"",HOUR(D782),"")</f>
        <v/>
      </c>
    </row>
    <row r="783">
      <c r="A783" s="7" t="n"/>
      <c r="D783" s="8" t="n"/>
      <c r="E783" s="8" t="n"/>
      <c r="F783" s="8" t="n"/>
      <c r="I783" s="9">
        <f>IF(AND(D783&lt;&gt;"",E783&lt;&gt;""),ROUND((E783-D783)*1440,0),"")</f>
        <v/>
      </c>
      <c r="J783" s="9">
        <f>IF(AND(E783&lt;&gt;"",F783&lt;&gt;""),ROUND((F783-E783)*1440,0),"")</f>
        <v/>
      </c>
      <c r="K783" s="9">
        <f>IF(D783&lt;&gt;"",HOUR(D783),"")</f>
        <v/>
      </c>
    </row>
    <row r="784">
      <c r="A784" s="7" t="n"/>
      <c r="D784" s="8" t="n"/>
      <c r="E784" s="8" t="n"/>
      <c r="F784" s="8" t="n"/>
      <c r="I784" s="9">
        <f>IF(AND(D784&lt;&gt;"",E784&lt;&gt;""),ROUND((E784-D784)*1440,0),"")</f>
        <v/>
      </c>
      <c r="J784" s="9">
        <f>IF(AND(E784&lt;&gt;"",F784&lt;&gt;""),ROUND((F784-E784)*1440,0),"")</f>
        <v/>
      </c>
      <c r="K784" s="9">
        <f>IF(D784&lt;&gt;"",HOUR(D784),"")</f>
        <v/>
      </c>
    </row>
    <row r="785">
      <c r="A785" s="7" t="n"/>
      <c r="D785" s="8" t="n"/>
      <c r="E785" s="8" t="n"/>
      <c r="F785" s="8" t="n"/>
      <c r="I785" s="9">
        <f>IF(AND(D785&lt;&gt;"",E785&lt;&gt;""),ROUND((E785-D785)*1440,0),"")</f>
        <v/>
      </c>
      <c r="J785" s="9">
        <f>IF(AND(E785&lt;&gt;"",F785&lt;&gt;""),ROUND((F785-E785)*1440,0),"")</f>
        <v/>
      </c>
      <c r="K785" s="9">
        <f>IF(D785&lt;&gt;"",HOUR(D785),"")</f>
        <v/>
      </c>
    </row>
    <row r="786">
      <c r="A786" s="7" t="n"/>
      <c r="D786" s="8" t="n"/>
      <c r="E786" s="8" t="n"/>
      <c r="F786" s="8" t="n"/>
      <c r="I786" s="9">
        <f>IF(AND(D786&lt;&gt;"",E786&lt;&gt;""),ROUND((E786-D786)*1440,0),"")</f>
        <v/>
      </c>
      <c r="J786" s="9">
        <f>IF(AND(E786&lt;&gt;"",F786&lt;&gt;""),ROUND((F786-E786)*1440,0),"")</f>
        <v/>
      </c>
      <c r="K786" s="9">
        <f>IF(D786&lt;&gt;"",HOUR(D786),"")</f>
        <v/>
      </c>
    </row>
    <row r="787">
      <c r="A787" s="7" t="n"/>
      <c r="D787" s="8" t="n"/>
      <c r="E787" s="8" t="n"/>
      <c r="F787" s="8" t="n"/>
      <c r="I787" s="9">
        <f>IF(AND(D787&lt;&gt;"",E787&lt;&gt;""),ROUND((E787-D787)*1440,0),"")</f>
        <v/>
      </c>
      <c r="J787" s="9">
        <f>IF(AND(E787&lt;&gt;"",F787&lt;&gt;""),ROUND((F787-E787)*1440,0),"")</f>
        <v/>
      </c>
      <c r="K787" s="9">
        <f>IF(D787&lt;&gt;"",HOUR(D787),"")</f>
        <v/>
      </c>
    </row>
    <row r="788">
      <c r="A788" s="7" t="n"/>
      <c r="D788" s="8" t="n"/>
      <c r="E788" s="8" t="n"/>
      <c r="F788" s="8" t="n"/>
      <c r="I788" s="9">
        <f>IF(AND(D788&lt;&gt;"",E788&lt;&gt;""),ROUND((E788-D788)*1440,0),"")</f>
        <v/>
      </c>
      <c r="J788" s="9">
        <f>IF(AND(E788&lt;&gt;"",F788&lt;&gt;""),ROUND((F788-E788)*1440,0),"")</f>
        <v/>
      </c>
      <c r="K788" s="9">
        <f>IF(D788&lt;&gt;"",HOUR(D788),"")</f>
        <v/>
      </c>
    </row>
    <row r="789">
      <c r="A789" s="7" t="n"/>
      <c r="D789" s="8" t="n"/>
      <c r="E789" s="8" t="n"/>
      <c r="F789" s="8" t="n"/>
      <c r="I789" s="9">
        <f>IF(AND(D789&lt;&gt;"",E789&lt;&gt;""),ROUND((E789-D789)*1440,0),"")</f>
        <v/>
      </c>
      <c r="J789" s="9">
        <f>IF(AND(E789&lt;&gt;"",F789&lt;&gt;""),ROUND((F789-E789)*1440,0),"")</f>
        <v/>
      </c>
      <c r="K789" s="9">
        <f>IF(D789&lt;&gt;"",HOUR(D789),"")</f>
        <v/>
      </c>
    </row>
    <row r="790">
      <c r="A790" s="7" t="n"/>
      <c r="D790" s="8" t="n"/>
      <c r="E790" s="8" t="n"/>
      <c r="F790" s="8" t="n"/>
      <c r="I790" s="9">
        <f>IF(AND(D790&lt;&gt;"",E790&lt;&gt;""),ROUND((E790-D790)*1440,0),"")</f>
        <v/>
      </c>
      <c r="J790" s="9">
        <f>IF(AND(E790&lt;&gt;"",F790&lt;&gt;""),ROUND((F790-E790)*1440,0),"")</f>
        <v/>
      </c>
      <c r="K790" s="9">
        <f>IF(D790&lt;&gt;"",HOUR(D790),"")</f>
        <v/>
      </c>
    </row>
    <row r="791">
      <c r="A791" s="7" t="n"/>
      <c r="D791" s="8" t="n"/>
      <c r="E791" s="8" t="n"/>
      <c r="F791" s="8" t="n"/>
      <c r="I791" s="9">
        <f>IF(AND(D791&lt;&gt;"",E791&lt;&gt;""),ROUND((E791-D791)*1440,0),"")</f>
        <v/>
      </c>
      <c r="J791" s="9">
        <f>IF(AND(E791&lt;&gt;"",F791&lt;&gt;""),ROUND((F791-E791)*1440,0),"")</f>
        <v/>
      </c>
      <c r="K791" s="9">
        <f>IF(D791&lt;&gt;"",HOUR(D791),"")</f>
        <v/>
      </c>
    </row>
    <row r="792">
      <c r="A792" s="7" t="n"/>
      <c r="D792" s="8" t="n"/>
      <c r="E792" s="8" t="n"/>
      <c r="F792" s="8" t="n"/>
      <c r="I792" s="9">
        <f>IF(AND(D792&lt;&gt;"",E792&lt;&gt;""),ROUND((E792-D792)*1440,0),"")</f>
        <v/>
      </c>
      <c r="J792" s="9">
        <f>IF(AND(E792&lt;&gt;"",F792&lt;&gt;""),ROUND((F792-E792)*1440,0),"")</f>
        <v/>
      </c>
      <c r="K792" s="9">
        <f>IF(D792&lt;&gt;"",HOUR(D792),"")</f>
        <v/>
      </c>
    </row>
    <row r="793">
      <c r="A793" s="7" t="n"/>
      <c r="D793" s="8" t="n"/>
      <c r="E793" s="8" t="n"/>
      <c r="F793" s="8" t="n"/>
      <c r="I793" s="9">
        <f>IF(AND(D793&lt;&gt;"",E793&lt;&gt;""),ROUND((E793-D793)*1440,0),"")</f>
        <v/>
      </c>
      <c r="J793" s="9">
        <f>IF(AND(E793&lt;&gt;"",F793&lt;&gt;""),ROUND((F793-E793)*1440,0),"")</f>
        <v/>
      </c>
      <c r="K793" s="9">
        <f>IF(D793&lt;&gt;"",HOUR(D793),"")</f>
        <v/>
      </c>
    </row>
    <row r="794">
      <c r="A794" s="7" t="n"/>
      <c r="D794" s="8" t="n"/>
      <c r="E794" s="8" t="n"/>
      <c r="F794" s="8" t="n"/>
      <c r="I794" s="9">
        <f>IF(AND(D794&lt;&gt;"",E794&lt;&gt;""),ROUND((E794-D794)*1440,0),"")</f>
        <v/>
      </c>
      <c r="J794" s="9">
        <f>IF(AND(E794&lt;&gt;"",F794&lt;&gt;""),ROUND((F794-E794)*1440,0),"")</f>
        <v/>
      </c>
      <c r="K794" s="9">
        <f>IF(D794&lt;&gt;"",HOUR(D794),"")</f>
        <v/>
      </c>
    </row>
    <row r="795">
      <c r="A795" s="7" t="n"/>
      <c r="D795" s="8" t="n"/>
      <c r="E795" s="8" t="n"/>
      <c r="F795" s="8" t="n"/>
      <c r="I795" s="9">
        <f>IF(AND(D795&lt;&gt;"",E795&lt;&gt;""),ROUND((E795-D795)*1440,0),"")</f>
        <v/>
      </c>
      <c r="J795" s="9">
        <f>IF(AND(E795&lt;&gt;"",F795&lt;&gt;""),ROUND((F795-E795)*1440,0),"")</f>
        <v/>
      </c>
      <c r="K795" s="9">
        <f>IF(D795&lt;&gt;"",HOUR(D795),"")</f>
        <v/>
      </c>
    </row>
    <row r="796">
      <c r="A796" s="7" t="n"/>
      <c r="D796" s="8" t="n"/>
      <c r="E796" s="8" t="n"/>
      <c r="F796" s="8" t="n"/>
      <c r="I796" s="9">
        <f>IF(AND(D796&lt;&gt;"",E796&lt;&gt;""),ROUND((E796-D796)*1440,0),"")</f>
        <v/>
      </c>
      <c r="J796" s="9">
        <f>IF(AND(E796&lt;&gt;"",F796&lt;&gt;""),ROUND((F796-E796)*1440,0),"")</f>
        <v/>
      </c>
      <c r="K796" s="9">
        <f>IF(D796&lt;&gt;"",HOUR(D796),"")</f>
        <v/>
      </c>
    </row>
    <row r="797">
      <c r="A797" s="7" t="n"/>
      <c r="D797" s="8" t="n"/>
      <c r="E797" s="8" t="n"/>
      <c r="F797" s="8" t="n"/>
      <c r="I797" s="9">
        <f>IF(AND(D797&lt;&gt;"",E797&lt;&gt;""),ROUND((E797-D797)*1440,0),"")</f>
        <v/>
      </c>
      <c r="J797" s="9">
        <f>IF(AND(E797&lt;&gt;"",F797&lt;&gt;""),ROUND((F797-E797)*1440,0),"")</f>
        <v/>
      </c>
      <c r="K797" s="9">
        <f>IF(D797&lt;&gt;"",HOUR(D797),"")</f>
        <v/>
      </c>
    </row>
    <row r="798">
      <c r="A798" s="7" t="n"/>
      <c r="D798" s="8" t="n"/>
      <c r="E798" s="8" t="n"/>
      <c r="F798" s="8" t="n"/>
      <c r="I798" s="9">
        <f>IF(AND(D798&lt;&gt;"",E798&lt;&gt;""),ROUND((E798-D798)*1440,0),"")</f>
        <v/>
      </c>
      <c r="J798" s="9">
        <f>IF(AND(E798&lt;&gt;"",F798&lt;&gt;""),ROUND((F798-E798)*1440,0),"")</f>
        <v/>
      </c>
      <c r="K798" s="9">
        <f>IF(D798&lt;&gt;"",HOUR(D798),"")</f>
        <v/>
      </c>
    </row>
    <row r="799">
      <c r="A799" s="7" t="n"/>
      <c r="D799" s="8" t="n"/>
      <c r="E799" s="8" t="n"/>
      <c r="F799" s="8" t="n"/>
      <c r="I799" s="9">
        <f>IF(AND(D799&lt;&gt;"",E799&lt;&gt;""),ROUND((E799-D799)*1440,0),"")</f>
        <v/>
      </c>
      <c r="J799" s="9">
        <f>IF(AND(E799&lt;&gt;"",F799&lt;&gt;""),ROUND((F799-E799)*1440,0),"")</f>
        <v/>
      </c>
      <c r="K799" s="9">
        <f>IF(D799&lt;&gt;"",HOUR(D799),"")</f>
        <v/>
      </c>
    </row>
    <row r="800">
      <c r="A800" s="7" t="n"/>
      <c r="D800" s="8" t="n"/>
      <c r="E800" s="8" t="n"/>
      <c r="F800" s="8" t="n"/>
      <c r="I800" s="9">
        <f>IF(AND(D800&lt;&gt;"",E800&lt;&gt;""),ROUND((E800-D800)*1440,0),"")</f>
        <v/>
      </c>
      <c r="J800" s="9">
        <f>IF(AND(E800&lt;&gt;"",F800&lt;&gt;""),ROUND((F800-E800)*1440,0),"")</f>
        <v/>
      </c>
      <c r="K800" s="9">
        <f>IF(D800&lt;&gt;"",HOUR(D800),"")</f>
        <v/>
      </c>
    </row>
    <row r="801">
      <c r="A801" s="7" t="n"/>
      <c r="D801" s="8" t="n"/>
      <c r="E801" s="8" t="n"/>
      <c r="F801" s="8" t="n"/>
      <c r="I801" s="9">
        <f>IF(AND(D801&lt;&gt;"",E801&lt;&gt;""),ROUND((E801-D801)*1440,0),"")</f>
        <v/>
      </c>
      <c r="J801" s="9">
        <f>IF(AND(E801&lt;&gt;"",F801&lt;&gt;""),ROUND((F801-E801)*1440,0),"")</f>
        <v/>
      </c>
      <c r="K801" s="9">
        <f>IF(D801&lt;&gt;"",HOUR(D801),"")</f>
        <v/>
      </c>
    </row>
    <row r="802">
      <c r="A802" s="7" t="n"/>
      <c r="D802" s="8" t="n"/>
      <c r="E802" s="8" t="n"/>
      <c r="F802" s="8" t="n"/>
      <c r="I802" s="9">
        <f>IF(AND(D802&lt;&gt;"",E802&lt;&gt;""),ROUND((E802-D802)*1440,0),"")</f>
        <v/>
      </c>
      <c r="J802" s="9">
        <f>IF(AND(E802&lt;&gt;"",F802&lt;&gt;""),ROUND((F802-E802)*1440,0),"")</f>
        <v/>
      </c>
      <c r="K802" s="9">
        <f>IF(D802&lt;&gt;"",HOUR(D802),"")</f>
        <v/>
      </c>
    </row>
    <row r="803">
      <c r="A803" s="7" t="n"/>
      <c r="D803" s="8" t="n"/>
      <c r="E803" s="8" t="n"/>
      <c r="F803" s="8" t="n"/>
      <c r="I803" s="9">
        <f>IF(AND(D803&lt;&gt;"",E803&lt;&gt;""),ROUND((E803-D803)*1440,0),"")</f>
        <v/>
      </c>
      <c r="J803" s="9">
        <f>IF(AND(E803&lt;&gt;"",F803&lt;&gt;""),ROUND((F803-E803)*1440,0),"")</f>
        <v/>
      </c>
      <c r="K803" s="9">
        <f>IF(D803&lt;&gt;"",HOUR(D803),"")</f>
        <v/>
      </c>
    </row>
    <row r="804">
      <c r="A804" s="7" t="n"/>
      <c r="D804" s="8" t="n"/>
      <c r="E804" s="8" t="n"/>
      <c r="F804" s="8" t="n"/>
      <c r="I804" s="9">
        <f>IF(AND(D804&lt;&gt;"",E804&lt;&gt;""),ROUND((E804-D804)*1440,0),"")</f>
        <v/>
      </c>
      <c r="J804" s="9">
        <f>IF(AND(E804&lt;&gt;"",F804&lt;&gt;""),ROUND((F804-E804)*1440,0),"")</f>
        <v/>
      </c>
      <c r="K804" s="9">
        <f>IF(D804&lt;&gt;"",HOUR(D804),"")</f>
        <v/>
      </c>
    </row>
    <row r="805">
      <c r="A805" s="7" t="n"/>
      <c r="D805" s="8" t="n"/>
      <c r="E805" s="8" t="n"/>
      <c r="F805" s="8" t="n"/>
      <c r="I805" s="9">
        <f>IF(AND(D805&lt;&gt;"",E805&lt;&gt;""),ROUND((E805-D805)*1440,0),"")</f>
        <v/>
      </c>
      <c r="J805" s="9">
        <f>IF(AND(E805&lt;&gt;"",F805&lt;&gt;""),ROUND((F805-E805)*1440,0),"")</f>
        <v/>
      </c>
      <c r="K805" s="9">
        <f>IF(D805&lt;&gt;"",HOUR(D805),"")</f>
        <v/>
      </c>
    </row>
    <row r="806">
      <c r="A806" s="7" t="n"/>
      <c r="D806" s="8" t="n"/>
      <c r="E806" s="8" t="n"/>
      <c r="F806" s="8" t="n"/>
      <c r="I806" s="9">
        <f>IF(AND(D806&lt;&gt;"",E806&lt;&gt;""),ROUND((E806-D806)*1440,0),"")</f>
        <v/>
      </c>
      <c r="J806" s="9">
        <f>IF(AND(E806&lt;&gt;"",F806&lt;&gt;""),ROUND((F806-E806)*1440,0),"")</f>
        <v/>
      </c>
      <c r="K806" s="9">
        <f>IF(D806&lt;&gt;"",HOUR(D806),"")</f>
        <v/>
      </c>
    </row>
    <row r="807">
      <c r="A807" s="7" t="n"/>
      <c r="D807" s="8" t="n"/>
      <c r="E807" s="8" t="n"/>
      <c r="F807" s="8" t="n"/>
      <c r="I807" s="9">
        <f>IF(AND(D807&lt;&gt;"",E807&lt;&gt;""),ROUND((E807-D807)*1440,0),"")</f>
        <v/>
      </c>
      <c r="J807" s="9">
        <f>IF(AND(E807&lt;&gt;"",F807&lt;&gt;""),ROUND((F807-E807)*1440,0),"")</f>
        <v/>
      </c>
      <c r="K807" s="9">
        <f>IF(D807&lt;&gt;"",HOUR(D807),"")</f>
        <v/>
      </c>
    </row>
    <row r="808">
      <c r="A808" s="7" t="n"/>
      <c r="D808" s="8" t="n"/>
      <c r="E808" s="8" t="n"/>
      <c r="F808" s="8" t="n"/>
      <c r="I808" s="9">
        <f>IF(AND(D808&lt;&gt;"",E808&lt;&gt;""),ROUND((E808-D808)*1440,0),"")</f>
        <v/>
      </c>
      <c r="J808" s="9">
        <f>IF(AND(E808&lt;&gt;"",F808&lt;&gt;""),ROUND((F808-E808)*1440,0),"")</f>
        <v/>
      </c>
      <c r="K808" s="9">
        <f>IF(D808&lt;&gt;"",HOUR(D808),"")</f>
        <v/>
      </c>
    </row>
    <row r="809">
      <c r="A809" s="7" t="n"/>
      <c r="D809" s="8" t="n"/>
      <c r="E809" s="8" t="n"/>
      <c r="F809" s="8" t="n"/>
      <c r="I809" s="9">
        <f>IF(AND(D809&lt;&gt;"",E809&lt;&gt;""),ROUND((E809-D809)*1440,0),"")</f>
        <v/>
      </c>
      <c r="J809" s="9">
        <f>IF(AND(E809&lt;&gt;"",F809&lt;&gt;""),ROUND((F809-E809)*1440,0),"")</f>
        <v/>
      </c>
      <c r="K809" s="9">
        <f>IF(D809&lt;&gt;"",HOUR(D809),"")</f>
        <v/>
      </c>
    </row>
    <row r="810">
      <c r="A810" s="7" t="n"/>
      <c r="D810" s="8" t="n"/>
      <c r="E810" s="8" t="n"/>
      <c r="F810" s="8" t="n"/>
      <c r="I810" s="9">
        <f>IF(AND(D810&lt;&gt;"",E810&lt;&gt;""),ROUND((E810-D810)*1440,0),"")</f>
        <v/>
      </c>
      <c r="J810" s="9">
        <f>IF(AND(E810&lt;&gt;"",F810&lt;&gt;""),ROUND((F810-E810)*1440,0),"")</f>
        <v/>
      </c>
      <c r="K810" s="9">
        <f>IF(D810&lt;&gt;"",HOUR(D810),"")</f>
        <v/>
      </c>
    </row>
    <row r="811">
      <c r="A811" s="7" t="n"/>
      <c r="D811" s="8" t="n"/>
      <c r="E811" s="8" t="n"/>
      <c r="F811" s="8" t="n"/>
      <c r="I811" s="9">
        <f>IF(AND(D811&lt;&gt;"",E811&lt;&gt;""),ROUND((E811-D811)*1440,0),"")</f>
        <v/>
      </c>
      <c r="J811" s="9">
        <f>IF(AND(E811&lt;&gt;"",F811&lt;&gt;""),ROUND((F811-E811)*1440,0),"")</f>
        <v/>
      </c>
      <c r="K811" s="9">
        <f>IF(D811&lt;&gt;"",HOUR(D811),"")</f>
        <v/>
      </c>
    </row>
    <row r="812">
      <c r="A812" s="7" t="n"/>
      <c r="D812" s="8" t="n"/>
      <c r="E812" s="8" t="n"/>
      <c r="F812" s="8" t="n"/>
      <c r="I812" s="9">
        <f>IF(AND(D812&lt;&gt;"",E812&lt;&gt;""),ROUND((E812-D812)*1440,0),"")</f>
        <v/>
      </c>
      <c r="J812" s="9">
        <f>IF(AND(E812&lt;&gt;"",F812&lt;&gt;""),ROUND((F812-E812)*1440,0),"")</f>
        <v/>
      </c>
      <c r="K812" s="9">
        <f>IF(D812&lt;&gt;"",HOUR(D812),"")</f>
        <v/>
      </c>
    </row>
    <row r="813">
      <c r="A813" s="7" t="n"/>
      <c r="D813" s="8" t="n"/>
      <c r="E813" s="8" t="n"/>
      <c r="F813" s="8" t="n"/>
      <c r="I813" s="9">
        <f>IF(AND(D813&lt;&gt;"",E813&lt;&gt;""),ROUND((E813-D813)*1440,0),"")</f>
        <v/>
      </c>
      <c r="J813" s="9">
        <f>IF(AND(E813&lt;&gt;"",F813&lt;&gt;""),ROUND((F813-E813)*1440,0),"")</f>
        <v/>
      </c>
      <c r="K813" s="9">
        <f>IF(D813&lt;&gt;"",HOUR(D813),"")</f>
        <v/>
      </c>
    </row>
    <row r="814">
      <c r="A814" s="7" t="n"/>
      <c r="D814" s="8" t="n"/>
      <c r="E814" s="8" t="n"/>
      <c r="F814" s="8" t="n"/>
      <c r="I814" s="9">
        <f>IF(AND(D814&lt;&gt;"",E814&lt;&gt;""),ROUND((E814-D814)*1440,0),"")</f>
        <v/>
      </c>
      <c r="J814" s="9">
        <f>IF(AND(E814&lt;&gt;"",F814&lt;&gt;""),ROUND((F814-E814)*1440,0),"")</f>
        <v/>
      </c>
      <c r="K814" s="9">
        <f>IF(D814&lt;&gt;"",HOUR(D814),"")</f>
        <v/>
      </c>
    </row>
    <row r="815">
      <c r="A815" s="7" t="n"/>
      <c r="D815" s="8" t="n"/>
      <c r="E815" s="8" t="n"/>
      <c r="F815" s="8" t="n"/>
      <c r="I815" s="9">
        <f>IF(AND(D815&lt;&gt;"",E815&lt;&gt;""),ROUND((E815-D815)*1440,0),"")</f>
        <v/>
      </c>
      <c r="J815" s="9">
        <f>IF(AND(E815&lt;&gt;"",F815&lt;&gt;""),ROUND((F815-E815)*1440,0),"")</f>
        <v/>
      </c>
      <c r="K815" s="9">
        <f>IF(D815&lt;&gt;"",HOUR(D815),"")</f>
        <v/>
      </c>
    </row>
    <row r="816">
      <c r="A816" s="7" t="n"/>
      <c r="D816" s="8" t="n"/>
      <c r="E816" s="8" t="n"/>
      <c r="F816" s="8" t="n"/>
      <c r="I816" s="9">
        <f>IF(AND(D816&lt;&gt;"",E816&lt;&gt;""),ROUND((E816-D816)*1440,0),"")</f>
        <v/>
      </c>
      <c r="J816" s="9">
        <f>IF(AND(E816&lt;&gt;"",F816&lt;&gt;""),ROUND((F816-E816)*1440,0),"")</f>
        <v/>
      </c>
      <c r="K816" s="9">
        <f>IF(D816&lt;&gt;"",HOUR(D816),"")</f>
        <v/>
      </c>
    </row>
    <row r="817">
      <c r="A817" s="7" t="n"/>
      <c r="D817" s="8" t="n"/>
      <c r="E817" s="8" t="n"/>
      <c r="F817" s="8" t="n"/>
      <c r="I817" s="9">
        <f>IF(AND(D817&lt;&gt;"",E817&lt;&gt;""),ROUND((E817-D817)*1440,0),"")</f>
        <v/>
      </c>
      <c r="J817" s="9">
        <f>IF(AND(E817&lt;&gt;"",F817&lt;&gt;""),ROUND((F817-E817)*1440,0),"")</f>
        <v/>
      </c>
      <c r="K817" s="9">
        <f>IF(D817&lt;&gt;"",HOUR(D817),"")</f>
        <v/>
      </c>
    </row>
    <row r="818">
      <c r="A818" s="7" t="n"/>
      <c r="D818" s="8" t="n"/>
      <c r="E818" s="8" t="n"/>
      <c r="F818" s="8" t="n"/>
      <c r="I818" s="9">
        <f>IF(AND(D818&lt;&gt;"",E818&lt;&gt;""),ROUND((E818-D818)*1440,0),"")</f>
        <v/>
      </c>
      <c r="J818" s="9">
        <f>IF(AND(E818&lt;&gt;"",F818&lt;&gt;""),ROUND((F818-E818)*1440,0),"")</f>
        <v/>
      </c>
      <c r="K818" s="9">
        <f>IF(D818&lt;&gt;"",HOUR(D818),"")</f>
        <v/>
      </c>
    </row>
    <row r="819">
      <c r="A819" s="7" t="n"/>
      <c r="D819" s="8" t="n"/>
      <c r="E819" s="8" t="n"/>
      <c r="F819" s="8" t="n"/>
      <c r="I819" s="9">
        <f>IF(AND(D819&lt;&gt;"",E819&lt;&gt;""),ROUND((E819-D819)*1440,0),"")</f>
        <v/>
      </c>
      <c r="J819" s="9">
        <f>IF(AND(E819&lt;&gt;"",F819&lt;&gt;""),ROUND((F819-E819)*1440,0),"")</f>
        <v/>
      </c>
      <c r="K819" s="9">
        <f>IF(D819&lt;&gt;"",HOUR(D819),"")</f>
        <v/>
      </c>
    </row>
    <row r="820">
      <c r="A820" s="7" t="n"/>
      <c r="D820" s="8" t="n"/>
      <c r="E820" s="8" t="n"/>
      <c r="F820" s="8" t="n"/>
      <c r="I820" s="9">
        <f>IF(AND(D820&lt;&gt;"",E820&lt;&gt;""),ROUND((E820-D820)*1440,0),"")</f>
        <v/>
      </c>
      <c r="J820" s="9">
        <f>IF(AND(E820&lt;&gt;"",F820&lt;&gt;""),ROUND((F820-E820)*1440,0),"")</f>
        <v/>
      </c>
      <c r="K820" s="9">
        <f>IF(D820&lt;&gt;"",HOUR(D820),"")</f>
        <v/>
      </c>
    </row>
    <row r="821">
      <c r="A821" s="7" t="n"/>
      <c r="D821" s="8" t="n"/>
      <c r="E821" s="8" t="n"/>
      <c r="F821" s="8" t="n"/>
      <c r="I821" s="9">
        <f>IF(AND(D821&lt;&gt;"",E821&lt;&gt;""),ROUND((E821-D821)*1440,0),"")</f>
        <v/>
      </c>
      <c r="J821" s="9">
        <f>IF(AND(E821&lt;&gt;"",F821&lt;&gt;""),ROUND((F821-E821)*1440,0),"")</f>
        <v/>
      </c>
      <c r="K821" s="9">
        <f>IF(D821&lt;&gt;"",HOUR(D821),"")</f>
        <v/>
      </c>
    </row>
    <row r="822">
      <c r="A822" s="7" t="n"/>
      <c r="D822" s="8" t="n"/>
      <c r="E822" s="8" t="n"/>
      <c r="F822" s="8" t="n"/>
      <c r="I822" s="9">
        <f>IF(AND(D822&lt;&gt;"",E822&lt;&gt;""),ROUND((E822-D822)*1440,0),"")</f>
        <v/>
      </c>
      <c r="J822" s="9">
        <f>IF(AND(E822&lt;&gt;"",F822&lt;&gt;""),ROUND((F822-E822)*1440,0),"")</f>
        <v/>
      </c>
      <c r="K822" s="9">
        <f>IF(D822&lt;&gt;"",HOUR(D822),"")</f>
        <v/>
      </c>
    </row>
    <row r="823">
      <c r="A823" s="7" t="n"/>
      <c r="D823" s="8" t="n"/>
      <c r="E823" s="8" t="n"/>
      <c r="F823" s="8" t="n"/>
      <c r="I823" s="9">
        <f>IF(AND(D823&lt;&gt;"",E823&lt;&gt;""),ROUND((E823-D823)*1440,0),"")</f>
        <v/>
      </c>
      <c r="J823" s="9">
        <f>IF(AND(E823&lt;&gt;"",F823&lt;&gt;""),ROUND((F823-E823)*1440,0),"")</f>
        <v/>
      </c>
      <c r="K823" s="9">
        <f>IF(D823&lt;&gt;"",HOUR(D823),"")</f>
        <v/>
      </c>
    </row>
    <row r="824">
      <c r="A824" s="7" t="n"/>
      <c r="D824" s="8" t="n"/>
      <c r="E824" s="8" t="n"/>
      <c r="F824" s="8" t="n"/>
      <c r="I824" s="9">
        <f>IF(AND(D824&lt;&gt;"",E824&lt;&gt;""),ROUND((E824-D824)*1440,0),"")</f>
        <v/>
      </c>
      <c r="J824" s="9">
        <f>IF(AND(E824&lt;&gt;"",F824&lt;&gt;""),ROUND((F824-E824)*1440,0),"")</f>
        <v/>
      </c>
      <c r="K824" s="9">
        <f>IF(D824&lt;&gt;"",HOUR(D824),"")</f>
        <v/>
      </c>
    </row>
    <row r="825">
      <c r="A825" s="7" t="n"/>
      <c r="D825" s="8" t="n"/>
      <c r="E825" s="8" t="n"/>
      <c r="F825" s="8" t="n"/>
      <c r="I825" s="9">
        <f>IF(AND(D825&lt;&gt;"",E825&lt;&gt;""),ROUND((E825-D825)*1440,0),"")</f>
        <v/>
      </c>
      <c r="J825" s="9">
        <f>IF(AND(E825&lt;&gt;"",F825&lt;&gt;""),ROUND((F825-E825)*1440,0),"")</f>
        <v/>
      </c>
      <c r="K825" s="9">
        <f>IF(D825&lt;&gt;"",HOUR(D825),"")</f>
        <v/>
      </c>
    </row>
    <row r="826">
      <c r="A826" s="7" t="n"/>
      <c r="D826" s="8" t="n"/>
      <c r="E826" s="8" t="n"/>
      <c r="F826" s="8" t="n"/>
      <c r="I826" s="9">
        <f>IF(AND(D826&lt;&gt;"",E826&lt;&gt;""),ROUND((E826-D826)*1440,0),"")</f>
        <v/>
      </c>
      <c r="J826" s="9">
        <f>IF(AND(E826&lt;&gt;"",F826&lt;&gt;""),ROUND((F826-E826)*1440,0),"")</f>
        <v/>
      </c>
      <c r="K826" s="9">
        <f>IF(D826&lt;&gt;"",HOUR(D826),"")</f>
        <v/>
      </c>
    </row>
    <row r="827">
      <c r="A827" s="7" t="n"/>
      <c r="D827" s="8" t="n"/>
      <c r="E827" s="8" t="n"/>
      <c r="F827" s="8" t="n"/>
      <c r="I827" s="9">
        <f>IF(AND(D827&lt;&gt;"",E827&lt;&gt;""),ROUND((E827-D827)*1440,0),"")</f>
        <v/>
      </c>
      <c r="J827" s="9">
        <f>IF(AND(E827&lt;&gt;"",F827&lt;&gt;""),ROUND((F827-E827)*1440,0),"")</f>
        <v/>
      </c>
      <c r="K827" s="9">
        <f>IF(D827&lt;&gt;"",HOUR(D827),"")</f>
        <v/>
      </c>
    </row>
    <row r="828">
      <c r="A828" s="7" t="n"/>
      <c r="D828" s="8" t="n"/>
      <c r="E828" s="8" t="n"/>
      <c r="F828" s="8" t="n"/>
      <c r="I828" s="9">
        <f>IF(AND(D828&lt;&gt;"",E828&lt;&gt;""),ROUND((E828-D828)*1440,0),"")</f>
        <v/>
      </c>
      <c r="J828" s="9">
        <f>IF(AND(E828&lt;&gt;"",F828&lt;&gt;""),ROUND((F828-E828)*1440,0),"")</f>
        <v/>
      </c>
      <c r="K828" s="9">
        <f>IF(D828&lt;&gt;"",HOUR(D828),"")</f>
        <v/>
      </c>
    </row>
    <row r="829">
      <c r="A829" s="7" t="n"/>
      <c r="D829" s="8" t="n"/>
      <c r="E829" s="8" t="n"/>
      <c r="F829" s="8" t="n"/>
      <c r="I829" s="9">
        <f>IF(AND(D829&lt;&gt;"",E829&lt;&gt;""),ROUND((E829-D829)*1440,0),"")</f>
        <v/>
      </c>
      <c r="J829" s="9">
        <f>IF(AND(E829&lt;&gt;"",F829&lt;&gt;""),ROUND((F829-E829)*1440,0),"")</f>
        <v/>
      </c>
      <c r="K829" s="9">
        <f>IF(D829&lt;&gt;"",HOUR(D829),"")</f>
        <v/>
      </c>
    </row>
    <row r="830">
      <c r="A830" s="7" t="n"/>
      <c r="D830" s="8" t="n"/>
      <c r="E830" s="8" t="n"/>
      <c r="F830" s="8" t="n"/>
      <c r="I830" s="9">
        <f>IF(AND(D830&lt;&gt;"",E830&lt;&gt;""),ROUND((E830-D830)*1440,0),"")</f>
        <v/>
      </c>
      <c r="J830" s="9">
        <f>IF(AND(E830&lt;&gt;"",F830&lt;&gt;""),ROUND((F830-E830)*1440,0),"")</f>
        <v/>
      </c>
      <c r="K830" s="9">
        <f>IF(D830&lt;&gt;"",HOUR(D830),"")</f>
        <v/>
      </c>
    </row>
    <row r="831">
      <c r="A831" s="7" t="n"/>
      <c r="D831" s="8" t="n"/>
      <c r="E831" s="8" t="n"/>
      <c r="F831" s="8" t="n"/>
      <c r="I831" s="9">
        <f>IF(AND(D831&lt;&gt;"",E831&lt;&gt;""),ROUND((E831-D831)*1440,0),"")</f>
        <v/>
      </c>
      <c r="J831" s="9">
        <f>IF(AND(E831&lt;&gt;"",F831&lt;&gt;""),ROUND((F831-E831)*1440,0),"")</f>
        <v/>
      </c>
      <c r="K831" s="9">
        <f>IF(D831&lt;&gt;"",HOUR(D831),"")</f>
        <v/>
      </c>
    </row>
    <row r="832">
      <c r="A832" s="7" t="n"/>
      <c r="D832" s="8" t="n"/>
      <c r="E832" s="8" t="n"/>
      <c r="F832" s="8" t="n"/>
      <c r="I832" s="9">
        <f>IF(AND(D832&lt;&gt;"",E832&lt;&gt;""),ROUND((E832-D832)*1440,0),"")</f>
        <v/>
      </c>
      <c r="J832" s="9">
        <f>IF(AND(E832&lt;&gt;"",F832&lt;&gt;""),ROUND((F832-E832)*1440,0),"")</f>
        <v/>
      </c>
      <c r="K832" s="9">
        <f>IF(D832&lt;&gt;"",HOUR(D832),"")</f>
        <v/>
      </c>
    </row>
    <row r="833">
      <c r="A833" s="7" t="n"/>
      <c r="D833" s="8" t="n"/>
      <c r="E833" s="8" t="n"/>
      <c r="F833" s="8" t="n"/>
      <c r="I833" s="9">
        <f>IF(AND(D833&lt;&gt;"",E833&lt;&gt;""),ROUND((E833-D833)*1440,0),"")</f>
        <v/>
      </c>
      <c r="J833" s="9">
        <f>IF(AND(E833&lt;&gt;"",F833&lt;&gt;""),ROUND((F833-E833)*1440,0),"")</f>
        <v/>
      </c>
      <c r="K833" s="9">
        <f>IF(D833&lt;&gt;"",HOUR(D833),"")</f>
        <v/>
      </c>
    </row>
    <row r="834">
      <c r="A834" s="7" t="n"/>
      <c r="D834" s="8" t="n"/>
      <c r="E834" s="8" t="n"/>
      <c r="F834" s="8" t="n"/>
      <c r="I834" s="9">
        <f>IF(AND(D834&lt;&gt;"",E834&lt;&gt;""),ROUND((E834-D834)*1440,0),"")</f>
        <v/>
      </c>
      <c r="J834" s="9">
        <f>IF(AND(E834&lt;&gt;"",F834&lt;&gt;""),ROUND((F834-E834)*1440,0),"")</f>
        <v/>
      </c>
      <c r="K834" s="9">
        <f>IF(D834&lt;&gt;"",HOUR(D834),"")</f>
        <v/>
      </c>
    </row>
    <row r="835">
      <c r="A835" s="7" t="n"/>
      <c r="D835" s="8" t="n"/>
      <c r="E835" s="8" t="n"/>
      <c r="F835" s="8" t="n"/>
      <c r="I835" s="9">
        <f>IF(AND(D835&lt;&gt;"",E835&lt;&gt;""),ROUND((E835-D835)*1440,0),"")</f>
        <v/>
      </c>
      <c r="J835" s="9">
        <f>IF(AND(E835&lt;&gt;"",F835&lt;&gt;""),ROUND((F835-E835)*1440,0),"")</f>
        <v/>
      </c>
      <c r="K835" s="9">
        <f>IF(D835&lt;&gt;"",HOUR(D835),"")</f>
        <v/>
      </c>
    </row>
    <row r="836">
      <c r="A836" s="7" t="n"/>
      <c r="D836" s="8" t="n"/>
      <c r="E836" s="8" t="n"/>
      <c r="F836" s="8" t="n"/>
      <c r="I836" s="9">
        <f>IF(AND(D836&lt;&gt;"",E836&lt;&gt;""),ROUND((E836-D836)*1440,0),"")</f>
        <v/>
      </c>
      <c r="J836" s="9">
        <f>IF(AND(E836&lt;&gt;"",F836&lt;&gt;""),ROUND((F836-E836)*1440,0),"")</f>
        <v/>
      </c>
      <c r="K836" s="9">
        <f>IF(D836&lt;&gt;"",HOUR(D836),"")</f>
        <v/>
      </c>
    </row>
    <row r="837">
      <c r="A837" s="7" t="n"/>
      <c r="D837" s="8" t="n"/>
      <c r="E837" s="8" t="n"/>
      <c r="F837" s="8" t="n"/>
      <c r="I837" s="9">
        <f>IF(AND(D837&lt;&gt;"",E837&lt;&gt;""),ROUND((E837-D837)*1440,0),"")</f>
        <v/>
      </c>
      <c r="J837" s="9">
        <f>IF(AND(E837&lt;&gt;"",F837&lt;&gt;""),ROUND((F837-E837)*1440,0),"")</f>
        <v/>
      </c>
      <c r="K837" s="9">
        <f>IF(D837&lt;&gt;"",HOUR(D837),"")</f>
        <v/>
      </c>
    </row>
    <row r="838">
      <c r="A838" s="7" t="n"/>
      <c r="D838" s="8" t="n"/>
      <c r="E838" s="8" t="n"/>
      <c r="F838" s="8" t="n"/>
      <c r="I838" s="9">
        <f>IF(AND(D838&lt;&gt;"",E838&lt;&gt;""),ROUND((E838-D838)*1440,0),"")</f>
        <v/>
      </c>
      <c r="J838" s="9">
        <f>IF(AND(E838&lt;&gt;"",F838&lt;&gt;""),ROUND((F838-E838)*1440,0),"")</f>
        <v/>
      </c>
      <c r="K838" s="9">
        <f>IF(D838&lt;&gt;"",HOUR(D838),"")</f>
        <v/>
      </c>
    </row>
    <row r="839">
      <c r="A839" s="7" t="n"/>
      <c r="D839" s="8" t="n"/>
      <c r="E839" s="8" t="n"/>
      <c r="F839" s="8" t="n"/>
      <c r="I839" s="9">
        <f>IF(AND(D839&lt;&gt;"",E839&lt;&gt;""),ROUND((E839-D839)*1440,0),"")</f>
        <v/>
      </c>
      <c r="J839" s="9">
        <f>IF(AND(E839&lt;&gt;"",F839&lt;&gt;""),ROUND((F839-E839)*1440,0),"")</f>
        <v/>
      </c>
      <c r="K839" s="9">
        <f>IF(D839&lt;&gt;"",HOUR(D839),"")</f>
        <v/>
      </c>
    </row>
    <row r="840">
      <c r="A840" s="7" t="n"/>
      <c r="D840" s="8" t="n"/>
      <c r="E840" s="8" t="n"/>
      <c r="F840" s="8" t="n"/>
      <c r="I840" s="9">
        <f>IF(AND(D840&lt;&gt;"",E840&lt;&gt;""),ROUND((E840-D840)*1440,0),"")</f>
        <v/>
      </c>
      <c r="J840" s="9">
        <f>IF(AND(E840&lt;&gt;"",F840&lt;&gt;""),ROUND((F840-E840)*1440,0),"")</f>
        <v/>
      </c>
      <c r="K840" s="9">
        <f>IF(D840&lt;&gt;"",HOUR(D840),"")</f>
        <v/>
      </c>
    </row>
    <row r="841">
      <c r="A841" s="7" t="n"/>
      <c r="D841" s="8" t="n"/>
      <c r="E841" s="8" t="n"/>
      <c r="F841" s="8" t="n"/>
      <c r="I841" s="9">
        <f>IF(AND(D841&lt;&gt;"",E841&lt;&gt;""),ROUND((E841-D841)*1440,0),"")</f>
        <v/>
      </c>
      <c r="J841" s="9">
        <f>IF(AND(E841&lt;&gt;"",F841&lt;&gt;""),ROUND((F841-E841)*1440,0),"")</f>
        <v/>
      </c>
      <c r="K841" s="9">
        <f>IF(D841&lt;&gt;"",HOUR(D841),"")</f>
        <v/>
      </c>
    </row>
    <row r="842">
      <c r="A842" s="7" t="n"/>
      <c r="D842" s="8" t="n"/>
      <c r="E842" s="8" t="n"/>
      <c r="F842" s="8" t="n"/>
      <c r="I842" s="9">
        <f>IF(AND(D842&lt;&gt;"",E842&lt;&gt;""),ROUND((E842-D842)*1440,0),"")</f>
        <v/>
      </c>
      <c r="J842" s="9">
        <f>IF(AND(E842&lt;&gt;"",F842&lt;&gt;""),ROUND((F842-E842)*1440,0),"")</f>
        <v/>
      </c>
      <c r="K842" s="9">
        <f>IF(D842&lt;&gt;"",HOUR(D842),"")</f>
        <v/>
      </c>
    </row>
    <row r="843">
      <c r="A843" s="7" t="n"/>
      <c r="D843" s="8" t="n"/>
      <c r="E843" s="8" t="n"/>
      <c r="F843" s="8" t="n"/>
      <c r="I843" s="9">
        <f>IF(AND(D843&lt;&gt;"",E843&lt;&gt;""),ROUND((E843-D843)*1440,0),"")</f>
        <v/>
      </c>
      <c r="J843" s="9">
        <f>IF(AND(E843&lt;&gt;"",F843&lt;&gt;""),ROUND((F843-E843)*1440,0),"")</f>
        <v/>
      </c>
      <c r="K843" s="9">
        <f>IF(D843&lt;&gt;"",HOUR(D843),"")</f>
        <v/>
      </c>
    </row>
    <row r="844">
      <c r="A844" s="7" t="n"/>
      <c r="D844" s="8" t="n"/>
      <c r="E844" s="8" t="n"/>
      <c r="F844" s="8" t="n"/>
      <c r="I844" s="9">
        <f>IF(AND(D844&lt;&gt;"",E844&lt;&gt;""),ROUND((E844-D844)*1440,0),"")</f>
        <v/>
      </c>
      <c r="J844" s="9">
        <f>IF(AND(E844&lt;&gt;"",F844&lt;&gt;""),ROUND((F844-E844)*1440,0),"")</f>
        <v/>
      </c>
      <c r="K844" s="9">
        <f>IF(D844&lt;&gt;"",HOUR(D844),"")</f>
        <v/>
      </c>
    </row>
    <row r="845">
      <c r="A845" s="7" t="n"/>
      <c r="D845" s="8" t="n"/>
      <c r="E845" s="8" t="n"/>
      <c r="F845" s="8" t="n"/>
      <c r="I845" s="9">
        <f>IF(AND(D845&lt;&gt;"",E845&lt;&gt;""),ROUND((E845-D845)*1440,0),"")</f>
        <v/>
      </c>
      <c r="J845" s="9">
        <f>IF(AND(E845&lt;&gt;"",F845&lt;&gt;""),ROUND((F845-E845)*1440,0),"")</f>
        <v/>
      </c>
      <c r="K845" s="9">
        <f>IF(D845&lt;&gt;"",HOUR(D845),"")</f>
        <v/>
      </c>
    </row>
    <row r="846">
      <c r="A846" s="7" t="n"/>
      <c r="D846" s="8" t="n"/>
      <c r="E846" s="8" t="n"/>
      <c r="F846" s="8" t="n"/>
      <c r="I846" s="9">
        <f>IF(AND(D846&lt;&gt;"",E846&lt;&gt;""),ROUND((E846-D846)*1440,0),"")</f>
        <v/>
      </c>
      <c r="J846" s="9">
        <f>IF(AND(E846&lt;&gt;"",F846&lt;&gt;""),ROUND((F846-E846)*1440,0),"")</f>
        <v/>
      </c>
      <c r="K846" s="9">
        <f>IF(D846&lt;&gt;"",HOUR(D846),"")</f>
        <v/>
      </c>
    </row>
    <row r="847">
      <c r="A847" s="7" t="n"/>
      <c r="D847" s="8" t="n"/>
      <c r="E847" s="8" t="n"/>
      <c r="F847" s="8" t="n"/>
      <c r="I847" s="9">
        <f>IF(AND(D847&lt;&gt;"",E847&lt;&gt;""),ROUND((E847-D847)*1440,0),"")</f>
        <v/>
      </c>
      <c r="J847" s="9">
        <f>IF(AND(E847&lt;&gt;"",F847&lt;&gt;""),ROUND((F847-E847)*1440,0),"")</f>
        <v/>
      </c>
      <c r="K847" s="9">
        <f>IF(D847&lt;&gt;"",HOUR(D847),"")</f>
        <v/>
      </c>
    </row>
    <row r="848">
      <c r="A848" s="7" t="n"/>
      <c r="D848" s="8" t="n"/>
      <c r="E848" s="8" t="n"/>
      <c r="F848" s="8" t="n"/>
      <c r="I848" s="9">
        <f>IF(AND(D848&lt;&gt;"",E848&lt;&gt;""),ROUND((E848-D848)*1440,0),"")</f>
        <v/>
      </c>
      <c r="J848" s="9">
        <f>IF(AND(E848&lt;&gt;"",F848&lt;&gt;""),ROUND((F848-E848)*1440,0),"")</f>
        <v/>
      </c>
      <c r="K848" s="9">
        <f>IF(D848&lt;&gt;"",HOUR(D848),"")</f>
        <v/>
      </c>
    </row>
    <row r="849">
      <c r="A849" s="7" t="n"/>
      <c r="D849" s="8" t="n"/>
      <c r="E849" s="8" t="n"/>
      <c r="F849" s="8" t="n"/>
      <c r="I849" s="9">
        <f>IF(AND(D849&lt;&gt;"",E849&lt;&gt;""),ROUND((E849-D849)*1440,0),"")</f>
        <v/>
      </c>
      <c r="J849" s="9">
        <f>IF(AND(E849&lt;&gt;"",F849&lt;&gt;""),ROUND((F849-E849)*1440,0),"")</f>
        <v/>
      </c>
      <c r="K849" s="9">
        <f>IF(D849&lt;&gt;"",HOUR(D849),"")</f>
        <v/>
      </c>
    </row>
    <row r="850">
      <c r="A850" s="7" t="n"/>
      <c r="D850" s="8" t="n"/>
      <c r="E850" s="8" t="n"/>
      <c r="F850" s="8" t="n"/>
      <c r="I850" s="9">
        <f>IF(AND(D850&lt;&gt;"",E850&lt;&gt;""),ROUND((E850-D850)*1440,0),"")</f>
        <v/>
      </c>
      <c r="J850" s="9">
        <f>IF(AND(E850&lt;&gt;"",F850&lt;&gt;""),ROUND((F850-E850)*1440,0),"")</f>
        <v/>
      </c>
      <c r="K850" s="9">
        <f>IF(D850&lt;&gt;"",HOUR(D850),"")</f>
        <v/>
      </c>
    </row>
    <row r="851">
      <c r="A851" s="7" t="n"/>
      <c r="D851" s="8" t="n"/>
      <c r="E851" s="8" t="n"/>
      <c r="F851" s="8" t="n"/>
      <c r="I851" s="9">
        <f>IF(AND(D851&lt;&gt;"",E851&lt;&gt;""),ROUND((E851-D851)*1440,0),"")</f>
        <v/>
      </c>
      <c r="J851" s="9">
        <f>IF(AND(E851&lt;&gt;"",F851&lt;&gt;""),ROUND((F851-E851)*1440,0),"")</f>
        <v/>
      </c>
      <c r="K851" s="9">
        <f>IF(D851&lt;&gt;"",HOUR(D851),"")</f>
        <v/>
      </c>
    </row>
    <row r="852">
      <c r="A852" s="7" t="n"/>
      <c r="D852" s="8" t="n"/>
      <c r="E852" s="8" t="n"/>
      <c r="F852" s="8" t="n"/>
      <c r="I852" s="9">
        <f>IF(AND(D852&lt;&gt;"",E852&lt;&gt;""),ROUND((E852-D852)*1440,0),"")</f>
        <v/>
      </c>
      <c r="J852" s="9">
        <f>IF(AND(E852&lt;&gt;"",F852&lt;&gt;""),ROUND((F852-E852)*1440,0),"")</f>
        <v/>
      </c>
      <c r="K852" s="9">
        <f>IF(D852&lt;&gt;"",HOUR(D852),"")</f>
        <v/>
      </c>
    </row>
    <row r="853">
      <c r="A853" s="7" t="n"/>
      <c r="D853" s="8" t="n"/>
      <c r="E853" s="8" t="n"/>
      <c r="F853" s="8" t="n"/>
      <c r="I853" s="9">
        <f>IF(AND(D853&lt;&gt;"",E853&lt;&gt;""),ROUND((E853-D853)*1440,0),"")</f>
        <v/>
      </c>
      <c r="J853" s="9">
        <f>IF(AND(E853&lt;&gt;"",F853&lt;&gt;""),ROUND((F853-E853)*1440,0),"")</f>
        <v/>
      </c>
      <c r="K853" s="9">
        <f>IF(D853&lt;&gt;"",HOUR(D853),"")</f>
        <v/>
      </c>
    </row>
    <row r="854">
      <c r="A854" s="7" t="n"/>
      <c r="D854" s="8" t="n"/>
      <c r="E854" s="8" t="n"/>
      <c r="F854" s="8" t="n"/>
      <c r="I854" s="9">
        <f>IF(AND(D854&lt;&gt;"",E854&lt;&gt;""),ROUND((E854-D854)*1440,0),"")</f>
        <v/>
      </c>
      <c r="J854" s="9">
        <f>IF(AND(E854&lt;&gt;"",F854&lt;&gt;""),ROUND((F854-E854)*1440,0),"")</f>
        <v/>
      </c>
      <c r="K854" s="9">
        <f>IF(D854&lt;&gt;"",HOUR(D854),"")</f>
        <v/>
      </c>
    </row>
    <row r="855">
      <c r="A855" s="7" t="n"/>
      <c r="D855" s="8" t="n"/>
      <c r="E855" s="8" t="n"/>
      <c r="F855" s="8" t="n"/>
      <c r="I855" s="9">
        <f>IF(AND(D855&lt;&gt;"",E855&lt;&gt;""),ROUND((E855-D855)*1440,0),"")</f>
        <v/>
      </c>
      <c r="J855" s="9">
        <f>IF(AND(E855&lt;&gt;"",F855&lt;&gt;""),ROUND((F855-E855)*1440,0),"")</f>
        <v/>
      </c>
      <c r="K855" s="9">
        <f>IF(D855&lt;&gt;"",HOUR(D855),"")</f>
        <v/>
      </c>
    </row>
    <row r="856">
      <c r="A856" s="7" t="n"/>
      <c r="D856" s="8" t="n"/>
      <c r="E856" s="8" t="n"/>
      <c r="F856" s="8" t="n"/>
      <c r="I856" s="9">
        <f>IF(AND(D856&lt;&gt;"",E856&lt;&gt;""),ROUND((E856-D856)*1440,0),"")</f>
        <v/>
      </c>
      <c r="J856" s="9">
        <f>IF(AND(E856&lt;&gt;"",F856&lt;&gt;""),ROUND((F856-E856)*1440,0),"")</f>
        <v/>
      </c>
      <c r="K856" s="9">
        <f>IF(D856&lt;&gt;"",HOUR(D856),"")</f>
        <v/>
      </c>
    </row>
    <row r="857">
      <c r="A857" s="7" t="n"/>
      <c r="D857" s="8" t="n"/>
      <c r="E857" s="8" t="n"/>
      <c r="F857" s="8" t="n"/>
      <c r="I857" s="9">
        <f>IF(AND(D857&lt;&gt;"",E857&lt;&gt;""),ROUND((E857-D857)*1440,0),"")</f>
        <v/>
      </c>
      <c r="J857" s="9">
        <f>IF(AND(E857&lt;&gt;"",F857&lt;&gt;""),ROUND((F857-E857)*1440,0),"")</f>
        <v/>
      </c>
      <c r="K857" s="9">
        <f>IF(D857&lt;&gt;"",HOUR(D857),"")</f>
        <v/>
      </c>
    </row>
    <row r="858">
      <c r="A858" s="7" t="n"/>
      <c r="D858" s="8" t="n"/>
      <c r="E858" s="8" t="n"/>
      <c r="F858" s="8" t="n"/>
      <c r="I858" s="9">
        <f>IF(AND(D858&lt;&gt;"",E858&lt;&gt;""),ROUND((E858-D858)*1440,0),"")</f>
        <v/>
      </c>
      <c r="J858" s="9">
        <f>IF(AND(E858&lt;&gt;"",F858&lt;&gt;""),ROUND((F858-E858)*1440,0),"")</f>
        <v/>
      </c>
      <c r="K858" s="9">
        <f>IF(D858&lt;&gt;"",HOUR(D858),"")</f>
        <v/>
      </c>
    </row>
    <row r="859">
      <c r="A859" s="7" t="n"/>
      <c r="D859" s="8" t="n"/>
      <c r="E859" s="8" t="n"/>
      <c r="F859" s="8" t="n"/>
      <c r="I859" s="9">
        <f>IF(AND(D859&lt;&gt;"",E859&lt;&gt;""),ROUND((E859-D859)*1440,0),"")</f>
        <v/>
      </c>
      <c r="J859" s="9">
        <f>IF(AND(E859&lt;&gt;"",F859&lt;&gt;""),ROUND((F859-E859)*1440,0),"")</f>
        <v/>
      </c>
      <c r="K859" s="9">
        <f>IF(D859&lt;&gt;"",HOUR(D859),"")</f>
        <v/>
      </c>
    </row>
    <row r="860">
      <c r="A860" s="7" t="n"/>
      <c r="D860" s="8" t="n"/>
      <c r="E860" s="8" t="n"/>
      <c r="F860" s="8" t="n"/>
      <c r="I860" s="9">
        <f>IF(AND(D860&lt;&gt;"",E860&lt;&gt;""),ROUND((E860-D860)*1440,0),"")</f>
        <v/>
      </c>
      <c r="J860" s="9">
        <f>IF(AND(E860&lt;&gt;"",F860&lt;&gt;""),ROUND((F860-E860)*1440,0),"")</f>
        <v/>
      </c>
      <c r="K860" s="9">
        <f>IF(D860&lt;&gt;"",HOUR(D860),"")</f>
        <v/>
      </c>
    </row>
    <row r="861">
      <c r="A861" s="7" t="n"/>
      <c r="D861" s="8" t="n"/>
      <c r="E861" s="8" t="n"/>
      <c r="F861" s="8" t="n"/>
      <c r="I861" s="9">
        <f>IF(AND(D861&lt;&gt;"",E861&lt;&gt;""),ROUND((E861-D861)*1440,0),"")</f>
        <v/>
      </c>
      <c r="J861" s="9">
        <f>IF(AND(E861&lt;&gt;"",F861&lt;&gt;""),ROUND((F861-E861)*1440,0),"")</f>
        <v/>
      </c>
      <c r="K861" s="9">
        <f>IF(D861&lt;&gt;"",HOUR(D861),"")</f>
        <v/>
      </c>
    </row>
    <row r="862">
      <c r="A862" s="7" t="n"/>
      <c r="D862" s="8" t="n"/>
      <c r="E862" s="8" t="n"/>
      <c r="F862" s="8" t="n"/>
      <c r="I862" s="9">
        <f>IF(AND(D862&lt;&gt;"",E862&lt;&gt;""),ROUND((E862-D862)*1440,0),"")</f>
        <v/>
      </c>
      <c r="J862" s="9">
        <f>IF(AND(E862&lt;&gt;"",F862&lt;&gt;""),ROUND((F862-E862)*1440,0),"")</f>
        <v/>
      </c>
      <c r="K862" s="9">
        <f>IF(D862&lt;&gt;"",HOUR(D862),"")</f>
        <v/>
      </c>
    </row>
    <row r="863">
      <c r="A863" s="7" t="n"/>
      <c r="D863" s="8" t="n"/>
      <c r="E863" s="8" t="n"/>
      <c r="F863" s="8" t="n"/>
      <c r="I863" s="9">
        <f>IF(AND(D863&lt;&gt;"",E863&lt;&gt;""),ROUND((E863-D863)*1440,0),"")</f>
        <v/>
      </c>
      <c r="J863" s="9">
        <f>IF(AND(E863&lt;&gt;"",F863&lt;&gt;""),ROUND((F863-E863)*1440,0),"")</f>
        <v/>
      </c>
      <c r="K863" s="9">
        <f>IF(D863&lt;&gt;"",HOUR(D863),"")</f>
        <v/>
      </c>
    </row>
    <row r="864">
      <c r="A864" s="7" t="n"/>
      <c r="D864" s="8" t="n"/>
      <c r="E864" s="8" t="n"/>
      <c r="F864" s="8" t="n"/>
      <c r="I864" s="9">
        <f>IF(AND(D864&lt;&gt;"",E864&lt;&gt;""),ROUND((E864-D864)*1440,0),"")</f>
        <v/>
      </c>
      <c r="J864" s="9">
        <f>IF(AND(E864&lt;&gt;"",F864&lt;&gt;""),ROUND((F864-E864)*1440,0),"")</f>
        <v/>
      </c>
      <c r="K864" s="9">
        <f>IF(D864&lt;&gt;"",HOUR(D864),"")</f>
        <v/>
      </c>
    </row>
    <row r="865">
      <c r="A865" s="7" t="n"/>
      <c r="D865" s="8" t="n"/>
      <c r="E865" s="8" t="n"/>
      <c r="F865" s="8" t="n"/>
      <c r="I865" s="9">
        <f>IF(AND(D865&lt;&gt;"",E865&lt;&gt;""),ROUND((E865-D865)*1440,0),"")</f>
        <v/>
      </c>
      <c r="J865" s="9">
        <f>IF(AND(E865&lt;&gt;"",F865&lt;&gt;""),ROUND((F865-E865)*1440,0),"")</f>
        <v/>
      </c>
      <c r="K865" s="9">
        <f>IF(D865&lt;&gt;"",HOUR(D865),"")</f>
        <v/>
      </c>
    </row>
    <row r="866">
      <c r="A866" s="7" t="n"/>
      <c r="D866" s="8" t="n"/>
      <c r="E866" s="8" t="n"/>
      <c r="F866" s="8" t="n"/>
      <c r="I866" s="9">
        <f>IF(AND(D866&lt;&gt;"",E866&lt;&gt;""),ROUND((E866-D866)*1440,0),"")</f>
        <v/>
      </c>
      <c r="J866" s="9">
        <f>IF(AND(E866&lt;&gt;"",F866&lt;&gt;""),ROUND((F866-E866)*1440,0),"")</f>
        <v/>
      </c>
      <c r="K866" s="9">
        <f>IF(D866&lt;&gt;"",HOUR(D866),"")</f>
        <v/>
      </c>
    </row>
    <row r="867">
      <c r="A867" s="7" t="n"/>
      <c r="D867" s="8" t="n"/>
      <c r="E867" s="8" t="n"/>
      <c r="F867" s="8" t="n"/>
      <c r="I867" s="9">
        <f>IF(AND(D867&lt;&gt;"",E867&lt;&gt;""),ROUND((E867-D867)*1440,0),"")</f>
        <v/>
      </c>
      <c r="J867" s="9">
        <f>IF(AND(E867&lt;&gt;"",F867&lt;&gt;""),ROUND((F867-E867)*1440,0),"")</f>
        <v/>
      </c>
      <c r="K867" s="9">
        <f>IF(D867&lt;&gt;"",HOUR(D867),"")</f>
        <v/>
      </c>
    </row>
    <row r="868">
      <c r="A868" s="7" t="n"/>
      <c r="D868" s="8" t="n"/>
      <c r="E868" s="8" t="n"/>
      <c r="F868" s="8" t="n"/>
      <c r="I868" s="9">
        <f>IF(AND(D868&lt;&gt;"",E868&lt;&gt;""),ROUND((E868-D868)*1440,0),"")</f>
        <v/>
      </c>
      <c r="J868" s="9">
        <f>IF(AND(E868&lt;&gt;"",F868&lt;&gt;""),ROUND((F868-E868)*1440,0),"")</f>
        <v/>
      </c>
      <c r="K868" s="9">
        <f>IF(D868&lt;&gt;"",HOUR(D868),"")</f>
        <v/>
      </c>
    </row>
    <row r="869">
      <c r="A869" s="7" t="n"/>
      <c r="D869" s="8" t="n"/>
      <c r="E869" s="8" t="n"/>
      <c r="F869" s="8" t="n"/>
      <c r="I869" s="9">
        <f>IF(AND(D869&lt;&gt;"",E869&lt;&gt;""),ROUND((E869-D869)*1440,0),"")</f>
        <v/>
      </c>
      <c r="J869" s="9">
        <f>IF(AND(E869&lt;&gt;"",F869&lt;&gt;""),ROUND((F869-E869)*1440,0),"")</f>
        <v/>
      </c>
      <c r="K869" s="9">
        <f>IF(D869&lt;&gt;"",HOUR(D869),"")</f>
        <v/>
      </c>
    </row>
    <row r="870">
      <c r="A870" s="7" t="n"/>
      <c r="D870" s="8" t="n"/>
      <c r="E870" s="8" t="n"/>
      <c r="F870" s="8" t="n"/>
      <c r="I870" s="9">
        <f>IF(AND(D870&lt;&gt;"",E870&lt;&gt;""),ROUND((E870-D870)*1440,0),"")</f>
        <v/>
      </c>
      <c r="J870" s="9">
        <f>IF(AND(E870&lt;&gt;"",F870&lt;&gt;""),ROUND((F870-E870)*1440,0),"")</f>
        <v/>
      </c>
      <c r="K870" s="9">
        <f>IF(D870&lt;&gt;"",HOUR(D870),"")</f>
        <v/>
      </c>
    </row>
    <row r="871">
      <c r="A871" s="7" t="n"/>
      <c r="D871" s="8" t="n"/>
      <c r="E871" s="8" t="n"/>
      <c r="F871" s="8" t="n"/>
      <c r="I871" s="9">
        <f>IF(AND(D871&lt;&gt;"",E871&lt;&gt;""),ROUND((E871-D871)*1440,0),"")</f>
        <v/>
      </c>
      <c r="J871" s="9">
        <f>IF(AND(E871&lt;&gt;"",F871&lt;&gt;""),ROUND((F871-E871)*1440,0),"")</f>
        <v/>
      </c>
      <c r="K871" s="9">
        <f>IF(D871&lt;&gt;"",HOUR(D871),"")</f>
        <v/>
      </c>
    </row>
    <row r="872">
      <c r="A872" s="7" t="n"/>
      <c r="D872" s="8" t="n"/>
      <c r="E872" s="8" t="n"/>
      <c r="F872" s="8" t="n"/>
      <c r="I872" s="9">
        <f>IF(AND(D872&lt;&gt;"",E872&lt;&gt;""),ROUND((E872-D872)*1440,0),"")</f>
        <v/>
      </c>
      <c r="J872" s="9">
        <f>IF(AND(E872&lt;&gt;"",F872&lt;&gt;""),ROUND((F872-E872)*1440,0),"")</f>
        <v/>
      </c>
      <c r="K872" s="9">
        <f>IF(D872&lt;&gt;"",HOUR(D872),"")</f>
        <v/>
      </c>
    </row>
    <row r="873">
      <c r="A873" s="7" t="n"/>
      <c r="D873" s="8" t="n"/>
      <c r="E873" s="8" t="n"/>
      <c r="F873" s="8" t="n"/>
      <c r="I873" s="9">
        <f>IF(AND(D873&lt;&gt;"",E873&lt;&gt;""),ROUND((E873-D873)*1440,0),"")</f>
        <v/>
      </c>
      <c r="J873" s="9">
        <f>IF(AND(E873&lt;&gt;"",F873&lt;&gt;""),ROUND((F873-E873)*1440,0),"")</f>
        <v/>
      </c>
      <c r="K873" s="9">
        <f>IF(D873&lt;&gt;"",HOUR(D873),"")</f>
        <v/>
      </c>
    </row>
    <row r="874">
      <c r="A874" s="7" t="n"/>
      <c r="D874" s="8" t="n"/>
      <c r="E874" s="8" t="n"/>
      <c r="F874" s="8" t="n"/>
      <c r="I874" s="9">
        <f>IF(AND(D874&lt;&gt;"",E874&lt;&gt;""),ROUND((E874-D874)*1440,0),"")</f>
        <v/>
      </c>
      <c r="J874" s="9">
        <f>IF(AND(E874&lt;&gt;"",F874&lt;&gt;""),ROUND((F874-E874)*1440,0),"")</f>
        <v/>
      </c>
      <c r="K874" s="9">
        <f>IF(D874&lt;&gt;"",HOUR(D874),"")</f>
        <v/>
      </c>
    </row>
    <row r="875">
      <c r="A875" s="7" t="n"/>
      <c r="D875" s="8" t="n"/>
      <c r="E875" s="8" t="n"/>
      <c r="F875" s="8" t="n"/>
      <c r="I875" s="9">
        <f>IF(AND(D875&lt;&gt;"",E875&lt;&gt;""),ROUND((E875-D875)*1440,0),"")</f>
        <v/>
      </c>
      <c r="J875" s="9">
        <f>IF(AND(E875&lt;&gt;"",F875&lt;&gt;""),ROUND((F875-E875)*1440,0),"")</f>
        <v/>
      </c>
      <c r="K875" s="9">
        <f>IF(D875&lt;&gt;"",HOUR(D875),"")</f>
        <v/>
      </c>
    </row>
    <row r="876">
      <c r="A876" s="7" t="n"/>
      <c r="D876" s="8" t="n"/>
      <c r="E876" s="8" t="n"/>
      <c r="F876" s="8" t="n"/>
      <c r="I876" s="9">
        <f>IF(AND(D876&lt;&gt;"",E876&lt;&gt;""),ROUND((E876-D876)*1440,0),"")</f>
        <v/>
      </c>
      <c r="J876" s="9">
        <f>IF(AND(E876&lt;&gt;"",F876&lt;&gt;""),ROUND((F876-E876)*1440,0),"")</f>
        <v/>
      </c>
      <c r="K876" s="9">
        <f>IF(D876&lt;&gt;"",HOUR(D876),"")</f>
        <v/>
      </c>
    </row>
    <row r="877">
      <c r="A877" s="7" t="n"/>
      <c r="D877" s="8" t="n"/>
      <c r="E877" s="8" t="n"/>
      <c r="F877" s="8" t="n"/>
      <c r="I877" s="9">
        <f>IF(AND(D877&lt;&gt;"",E877&lt;&gt;""),ROUND((E877-D877)*1440,0),"")</f>
        <v/>
      </c>
      <c r="J877" s="9">
        <f>IF(AND(E877&lt;&gt;"",F877&lt;&gt;""),ROUND((F877-E877)*1440,0),"")</f>
        <v/>
      </c>
      <c r="K877" s="9">
        <f>IF(D877&lt;&gt;"",HOUR(D877),"")</f>
        <v/>
      </c>
    </row>
    <row r="878">
      <c r="A878" s="7" t="n"/>
      <c r="D878" s="8" t="n"/>
      <c r="E878" s="8" t="n"/>
      <c r="F878" s="8" t="n"/>
      <c r="I878" s="9">
        <f>IF(AND(D878&lt;&gt;"",E878&lt;&gt;""),ROUND((E878-D878)*1440,0),"")</f>
        <v/>
      </c>
      <c r="J878" s="9">
        <f>IF(AND(E878&lt;&gt;"",F878&lt;&gt;""),ROUND((F878-E878)*1440,0),"")</f>
        <v/>
      </c>
      <c r="K878" s="9">
        <f>IF(D878&lt;&gt;"",HOUR(D878),"")</f>
        <v/>
      </c>
    </row>
    <row r="879">
      <c r="A879" s="7" t="n"/>
      <c r="D879" s="8" t="n"/>
      <c r="E879" s="8" t="n"/>
      <c r="F879" s="8" t="n"/>
      <c r="I879" s="9">
        <f>IF(AND(D879&lt;&gt;"",E879&lt;&gt;""),ROUND((E879-D879)*1440,0),"")</f>
        <v/>
      </c>
      <c r="J879" s="9">
        <f>IF(AND(E879&lt;&gt;"",F879&lt;&gt;""),ROUND((F879-E879)*1440,0),"")</f>
        <v/>
      </c>
      <c r="K879" s="9">
        <f>IF(D879&lt;&gt;"",HOUR(D879),"")</f>
        <v/>
      </c>
    </row>
    <row r="880">
      <c r="A880" s="7" t="n"/>
      <c r="D880" s="8" t="n"/>
      <c r="E880" s="8" t="n"/>
      <c r="F880" s="8" t="n"/>
      <c r="I880" s="9">
        <f>IF(AND(D880&lt;&gt;"",E880&lt;&gt;""),ROUND((E880-D880)*1440,0),"")</f>
        <v/>
      </c>
      <c r="J880" s="9">
        <f>IF(AND(E880&lt;&gt;"",F880&lt;&gt;""),ROUND((F880-E880)*1440,0),"")</f>
        <v/>
      </c>
      <c r="K880" s="9">
        <f>IF(D880&lt;&gt;"",HOUR(D880),"")</f>
        <v/>
      </c>
    </row>
    <row r="881">
      <c r="A881" s="7" t="n"/>
      <c r="D881" s="8" t="n"/>
      <c r="E881" s="8" t="n"/>
      <c r="F881" s="8" t="n"/>
      <c r="I881" s="9">
        <f>IF(AND(D881&lt;&gt;"",E881&lt;&gt;""),ROUND((E881-D881)*1440,0),"")</f>
        <v/>
      </c>
      <c r="J881" s="9">
        <f>IF(AND(E881&lt;&gt;"",F881&lt;&gt;""),ROUND((F881-E881)*1440,0),"")</f>
        <v/>
      </c>
      <c r="K881" s="9">
        <f>IF(D881&lt;&gt;"",HOUR(D881),"")</f>
        <v/>
      </c>
    </row>
    <row r="882">
      <c r="A882" s="7" t="n"/>
      <c r="D882" s="8" t="n"/>
      <c r="E882" s="8" t="n"/>
      <c r="F882" s="8" t="n"/>
      <c r="I882" s="9">
        <f>IF(AND(D882&lt;&gt;"",E882&lt;&gt;""),ROUND((E882-D882)*1440,0),"")</f>
        <v/>
      </c>
      <c r="J882" s="9">
        <f>IF(AND(E882&lt;&gt;"",F882&lt;&gt;""),ROUND((F882-E882)*1440,0),"")</f>
        <v/>
      </c>
      <c r="K882" s="9">
        <f>IF(D882&lt;&gt;"",HOUR(D882),"")</f>
        <v/>
      </c>
    </row>
    <row r="883">
      <c r="A883" s="7" t="n"/>
      <c r="D883" s="8" t="n"/>
      <c r="E883" s="8" t="n"/>
      <c r="F883" s="8" t="n"/>
      <c r="I883" s="9">
        <f>IF(AND(D883&lt;&gt;"",E883&lt;&gt;""),ROUND((E883-D883)*1440,0),"")</f>
        <v/>
      </c>
      <c r="J883" s="9">
        <f>IF(AND(E883&lt;&gt;"",F883&lt;&gt;""),ROUND((F883-E883)*1440,0),"")</f>
        <v/>
      </c>
      <c r="K883" s="9">
        <f>IF(D883&lt;&gt;"",HOUR(D883),"")</f>
        <v/>
      </c>
    </row>
    <row r="884">
      <c r="A884" s="7" t="n"/>
      <c r="D884" s="8" t="n"/>
      <c r="E884" s="8" t="n"/>
      <c r="F884" s="8" t="n"/>
      <c r="I884" s="9">
        <f>IF(AND(D884&lt;&gt;"",E884&lt;&gt;""),ROUND((E884-D884)*1440,0),"")</f>
        <v/>
      </c>
      <c r="J884" s="9">
        <f>IF(AND(E884&lt;&gt;"",F884&lt;&gt;""),ROUND((F884-E884)*1440,0),"")</f>
        <v/>
      </c>
      <c r="K884" s="9">
        <f>IF(D884&lt;&gt;"",HOUR(D884),"")</f>
        <v/>
      </c>
    </row>
    <row r="885">
      <c r="A885" s="7" t="n"/>
      <c r="D885" s="8" t="n"/>
      <c r="E885" s="8" t="n"/>
      <c r="F885" s="8" t="n"/>
      <c r="I885" s="9">
        <f>IF(AND(D885&lt;&gt;"",E885&lt;&gt;""),ROUND((E885-D885)*1440,0),"")</f>
        <v/>
      </c>
      <c r="J885" s="9">
        <f>IF(AND(E885&lt;&gt;"",F885&lt;&gt;""),ROUND((F885-E885)*1440,0),"")</f>
        <v/>
      </c>
      <c r="K885" s="9">
        <f>IF(D885&lt;&gt;"",HOUR(D885),"")</f>
        <v/>
      </c>
    </row>
    <row r="886">
      <c r="A886" s="7" t="n"/>
      <c r="D886" s="8" t="n"/>
      <c r="E886" s="8" t="n"/>
      <c r="F886" s="8" t="n"/>
      <c r="I886" s="9">
        <f>IF(AND(D886&lt;&gt;"",E886&lt;&gt;""),ROUND((E886-D886)*1440,0),"")</f>
        <v/>
      </c>
      <c r="J886" s="9">
        <f>IF(AND(E886&lt;&gt;"",F886&lt;&gt;""),ROUND((F886-E886)*1440,0),"")</f>
        <v/>
      </c>
      <c r="K886" s="9">
        <f>IF(D886&lt;&gt;"",HOUR(D886),"")</f>
        <v/>
      </c>
    </row>
    <row r="887">
      <c r="A887" s="7" t="n"/>
      <c r="D887" s="8" t="n"/>
      <c r="E887" s="8" t="n"/>
      <c r="F887" s="8" t="n"/>
      <c r="I887" s="9">
        <f>IF(AND(D887&lt;&gt;"",E887&lt;&gt;""),ROUND((E887-D887)*1440,0),"")</f>
        <v/>
      </c>
      <c r="J887" s="9">
        <f>IF(AND(E887&lt;&gt;"",F887&lt;&gt;""),ROUND((F887-E887)*1440,0),"")</f>
        <v/>
      </c>
      <c r="K887" s="9">
        <f>IF(D887&lt;&gt;"",HOUR(D887),"")</f>
        <v/>
      </c>
    </row>
    <row r="888">
      <c r="A888" s="7" t="n"/>
      <c r="D888" s="8" t="n"/>
      <c r="E888" s="8" t="n"/>
      <c r="F888" s="8" t="n"/>
      <c r="I888" s="9">
        <f>IF(AND(D888&lt;&gt;"",E888&lt;&gt;""),ROUND((E888-D888)*1440,0),"")</f>
        <v/>
      </c>
      <c r="J888" s="9">
        <f>IF(AND(E888&lt;&gt;"",F888&lt;&gt;""),ROUND((F888-E888)*1440,0),"")</f>
        <v/>
      </c>
      <c r="K888" s="9">
        <f>IF(D888&lt;&gt;"",HOUR(D888),"")</f>
        <v/>
      </c>
    </row>
    <row r="889">
      <c r="A889" s="7" t="n"/>
      <c r="D889" s="8" t="n"/>
      <c r="E889" s="8" t="n"/>
      <c r="F889" s="8" t="n"/>
      <c r="I889" s="9">
        <f>IF(AND(D889&lt;&gt;"",E889&lt;&gt;""),ROUND((E889-D889)*1440,0),"")</f>
        <v/>
      </c>
      <c r="J889" s="9">
        <f>IF(AND(E889&lt;&gt;"",F889&lt;&gt;""),ROUND((F889-E889)*1440,0),"")</f>
        <v/>
      </c>
      <c r="K889" s="9">
        <f>IF(D889&lt;&gt;"",HOUR(D889),"")</f>
        <v/>
      </c>
    </row>
    <row r="890">
      <c r="A890" s="7" t="n"/>
      <c r="D890" s="8" t="n"/>
      <c r="E890" s="8" t="n"/>
      <c r="F890" s="8" t="n"/>
      <c r="I890" s="9">
        <f>IF(AND(D890&lt;&gt;"",E890&lt;&gt;""),ROUND((E890-D890)*1440,0),"")</f>
        <v/>
      </c>
      <c r="J890" s="9">
        <f>IF(AND(E890&lt;&gt;"",F890&lt;&gt;""),ROUND((F890-E890)*1440,0),"")</f>
        <v/>
      </c>
      <c r="K890" s="9">
        <f>IF(D890&lt;&gt;"",HOUR(D890),"")</f>
        <v/>
      </c>
    </row>
    <row r="891">
      <c r="A891" s="7" t="n"/>
      <c r="D891" s="8" t="n"/>
      <c r="E891" s="8" t="n"/>
      <c r="F891" s="8" t="n"/>
      <c r="I891" s="9">
        <f>IF(AND(D891&lt;&gt;"",E891&lt;&gt;""),ROUND((E891-D891)*1440,0),"")</f>
        <v/>
      </c>
      <c r="J891" s="9">
        <f>IF(AND(E891&lt;&gt;"",F891&lt;&gt;""),ROUND((F891-E891)*1440,0),"")</f>
        <v/>
      </c>
      <c r="K891" s="9">
        <f>IF(D891&lt;&gt;"",HOUR(D891),"")</f>
        <v/>
      </c>
    </row>
    <row r="892">
      <c r="A892" s="7" t="n"/>
      <c r="D892" s="8" t="n"/>
      <c r="E892" s="8" t="n"/>
      <c r="F892" s="8" t="n"/>
      <c r="I892" s="9">
        <f>IF(AND(D892&lt;&gt;"",E892&lt;&gt;""),ROUND((E892-D892)*1440,0),"")</f>
        <v/>
      </c>
      <c r="J892" s="9">
        <f>IF(AND(E892&lt;&gt;"",F892&lt;&gt;""),ROUND((F892-E892)*1440,0),"")</f>
        <v/>
      </c>
      <c r="K892" s="9">
        <f>IF(D892&lt;&gt;"",HOUR(D892),"")</f>
        <v/>
      </c>
    </row>
    <row r="893">
      <c r="A893" s="7" t="n"/>
      <c r="D893" s="8" t="n"/>
      <c r="E893" s="8" t="n"/>
      <c r="F893" s="8" t="n"/>
      <c r="I893" s="9">
        <f>IF(AND(D893&lt;&gt;"",E893&lt;&gt;""),ROUND((E893-D893)*1440,0),"")</f>
        <v/>
      </c>
      <c r="J893" s="9">
        <f>IF(AND(E893&lt;&gt;"",F893&lt;&gt;""),ROUND((F893-E893)*1440,0),"")</f>
        <v/>
      </c>
      <c r="K893" s="9">
        <f>IF(D893&lt;&gt;"",HOUR(D893),"")</f>
        <v/>
      </c>
    </row>
    <row r="894">
      <c r="A894" s="7" t="n"/>
      <c r="D894" s="8" t="n"/>
      <c r="E894" s="8" t="n"/>
      <c r="F894" s="8" t="n"/>
      <c r="I894" s="9">
        <f>IF(AND(D894&lt;&gt;"",E894&lt;&gt;""),ROUND((E894-D894)*1440,0),"")</f>
        <v/>
      </c>
      <c r="J894" s="9">
        <f>IF(AND(E894&lt;&gt;"",F894&lt;&gt;""),ROUND((F894-E894)*1440,0),"")</f>
        <v/>
      </c>
      <c r="K894" s="9">
        <f>IF(D894&lt;&gt;"",HOUR(D894),"")</f>
        <v/>
      </c>
    </row>
    <row r="895">
      <c r="A895" s="7" t="n"/>
      <c r="D895" s="8" t="n"/>
      <c r="E895" s="8" t="n"/>
      <c r="F895" s="8" t="n"/>
      <c r="I895" s="9">
        <f>IF(AND(D895&lt;&gt;"",E895&lt;&gt;""),ROUND((E895-D895)*1440,0),"")</f>
        <v/>
      </c>
      <c r="J895" s="9">
        <f>IF(AND(E895&lt;&gt;"",F895&lt;&gt;""),ROUND((F895-E895)*1440,0),"")</f>
        <v/>
      </c>
      <c r="K895" s="9">
        <f>IF(D895&lt;&gt;"",HOUR(D895),"")</f>
        <v/>
      </c>
    </row>
    <row r="896">
      <c r="A896" s="7" t="n"/>
      <c r="D896" s="8" t="n"/>
      <c r="E896" s="8" t="n"/>
      <c r="F896" s="8" t="n"/>
      <c r="I896" s="9">
        <f>IF(AND(D896&lt;&gt;"",E896&lt;&gt;""),ROUND((E896-D896)*1440,0),"")</f>
        <v/>
      </c>
      <c r="J896" s="9">
        <f>IF(AND(E896&lt;&gt;"",F896&lt;&gt;""),ROUND((F896-E896)*1440,0),"")</f>
        <v/>
      </c>
      <c r="K896" s="9">
        <f>IF(D896&lt;&gt;"",HOUR(D896),"")</f>
        <v/>
      </c>
    </row>
    <row r="897">
      <c r="A897" s="7" t="n"/>
      <c r="D897" s="8" t="n"/>
      <c r="E897" s="8" t="n"/>
      <c r="F897" s="8" t="n"/>
      <c r="I897" s="9">
        <f>IF(AND(D897&lt;&gt;"",E897&lt;&gt;""),ROUND((E897-D897)*1440,0),"")</f>
        <v/>
      </c>
      <c r="J897" s="9">
        <f>IF(AND(E897&lt;&gt;"",F897&lt;&gt;""),ROUND((F897-E897)*1440,0),"")</f>
        <v/>
      </c>
      <c r="K897" s="9">
        <f>IF(D897&lt;&gt;"",HOUR(D897),"")</f>
        <v/>
      </c>
    </row>
    <row r="898">
      <c r="A898" s="7" t="n"/>
      <c r="D898" s="8" t="n"/>
      <c r="E898" s="8" t="n"/>
      <c r="F898" s="8" t="n"/>
      <c r="I898" s="9">
        <f>IF(AND(D898&lt;&gt;"",E898&lt;&gt;""),ROUND((E898-D898)*1440,0),"")</f>
        <v/>
      </c>
      <c r="J898" s="9">
        <f>IF(AND(E898&lt;&gt;"",F898&lt;&gt;""),ROUND((F898-E898)*1440,0),"")</f>
        <v/>
      </c>
      <c r="K898" s="9">
        <f>IF(D898&lt;&gt;"",HOUR(D898),"")</f>
        <v/>
      </c>
    </row>
    <row r="899">
      <c r="A899" s="7" t="n"/>
      <c r="D899" s="8" t="n"/>
      <c r="E899" s="8" t="n"/>
      <c r="F899" s="8" t="n"/>
      <c r="I899" s="9">
        <f>IF(AND(D899&lt;&gt;"",E899&lt;&gt;""),ROUND((E899-D899)*1440,0),"")</f>
        <v/>
      </c>
      <c r="J899" s="9">
        <f>IF(AND(E899&lt;&gt;"",F899&lt;&gt;""),ROUND((F899-E899)*1440,0),"")</f>
        <v/>
      </c>
      <c r="K899" s="9">
        <f>IF(D899&lt;&gt;"",HOUR(D899),"")</f>
        <v/>
      </c>
    </row>
    <row r="900">
      <c r="A900" s="7" t="n"/>
      <c r="D900" s="8" t="n"/>
      <c r="E900" s="8" t="n"/>
      <c r="F900" s="8" t="n"/>
      <c r="I900" s="9">
        <f>IF(AND(D900&lt;&gt;"",E900&lt;&gt;""),ROUND((E900-D900)*1440,0),"")</f>
        <v/>
      </c>
      <c r="J900" s="9">
        <f>IF(AND(E900&lt;&gt;"",F900&lt;&gt;""),ROUND((F900-E900)*1440,0),"")</f>
        <v/>
      </c>
      <c r="K900" s="9">
        <f>IF(D900&lt;&gt;"",HOUR(D900),"")</f>
        <v/>
      </c>
    </row>
    <row r="901">
      <c r="A901" s="7" t="n"/>
      <c r="D901" s="8" t="n"/>
      <c r="E901" s="8" t="n"/>
      <c r="F901" s="8" t="n"/>
      <c r="I901" s="9">
        <f>IF(AND(D901&lt;&gt;"",E901&lt;&gt;""),ROUND((E901-D901)*1440,0),"")</f>
        <v/>
      </c>
      <c r="J901" s="9">
        <f>IF(AND(E901&lt;&gt;"",F901&lt;&gt;""),ROUND((F901-E901)*1440,0),"")</f>
        <v/>
      </c>
      <c r="K901" s="9">
        <f>IF(D901&lt;&gt;"",HOUR(D901),"")</f>
        <v/>
      </c>
    </row>
    <row r="902">
      <c r="A902" s="7" t="n"/>
      <c r="D902" s="8" t="n"/>
      <c r="E902" s="8" t="n"/>
      <c r="F902" s="8" t="n"/>
      <c r="I902" s="9">
        <f>IF(AND(D902&lt;&gt;"",E902&lt;&gt;""),ROUND((E902-D902)*1440,0),"")</f>
        <v/>
      </c>
      <c r="J902" s="9">
        <f>IF(AND(E902&lt;&gt;"",F902&lt;&gt;""),ROUND((F902-E902)*1440,0),"")</f>
        <v/>
      </c>
      <c r="K902" s="9">
        <f>IF(D902&lt;&gt;"",HOUR(D902),"")</f>
        <v/>
      </c>
    </row>
    <row r="903">
      <c r="A903" s="7" t="n"/>
      <c r="D903" s="8" t="n"/>
      <c r="E903" s="8" t="n"/>
      <c r="F903" s="8" t="n"/>
      <c r="I903" s="9">
        <f>IF(AND(D903&lt;&gt;"",E903&lt;&gt;""),ROUND((E903-D903)*1440,0),"")</f>
        <v/>
      </c>
      <c r="J903" s="9">
        <f>IF(AND(E903&lt;&gt;"",F903&lt;&gt;""),ROUND((F903-E903)*1440,0),"")</f>
        <v/>
      </c>
      <c r="K903" s="9">
        <f>IF(D903&lt;&gt;"",HOUR(D903),"")</f>
        <v/>
      </c>
    </row>
    <row r="904">
      <c r="A904" s="7" t="n"/>
      <c r="D904" s="8" t="n"/>
      <c r="E904" s="8" t="n"/>
      <c r="F904" s="8" t="n"/>
      <c r="I904" s="9">
        <f>IF(AND(D904&lt;&gt;"",E904&lt;&gt;""),ROUND((E904-D904)*1440,0),"")</f>
        <v/>
      </c>
      <c r="J904" s="9">
        <f>IF(AND(E904&lt;&gt;"",F904&lt;&gt;""),ROUND((F904-E904)*1440,0),"")</f>
        <v/>
      </c>
      <c r="K904" s="9">
        <f>IF(D904&lt;&gt;"",HOUR(D904),"")</f>
        <v/>
      </c>
    </row>
    <row r="905">
      <c r="A905" s="7" t="n"/>
      <c r="D905" s="8" t="n"/>
      <c r="E905" s="8" t="n"/>
      <c r="F905" s="8" t="n"/>
      <c r="I905" s="9">
        <f>IF(AND(D905&lt;&gt;"",E905&lt;&gt;""),ROUND((E905-D905)*1440,0),"")</f>
        <v/>
      </c>
      <c r="J905" s="9">
        <f>IF(AND(E905&lt;&gt;"",F905&lt;&gt;""),ROUND((F905-E905)*1440,0),"")</f>
        <v/>
      </c>
      <c r="K905" s="9">
        <f>IF(D905&lt;&gt;"",HOUR(D905),"")</f>
        <v/>
      </c>
    </row>
    <row r="906">
      <c r="A906" s="7" t="n"/>
      <c r="D906" s="8" t="n"/>
      <c r="E906" s="8" t="n"/>
      <c r="F906" s="8" t="n"/>
      <c r="I906" s="9">
        <f>IF(AND(D906&lt;&gt;"",E906&lt;&gt;""),ROUND((E906-D906)*1440,0),"")</f>
        <v/>
      </c>
      <c r="J906" s="9">
        <f>IF(AND(E906&lt;&gt;"",F906&lt;&gt;""),ROUND((F906-E906)*1440,0),"")</f>
        <v/>
      </c>
      <c r="K906" s="9">
        <f>IF(D906&lt;&gt;"",HOUR(D906),"")</f>
        <v/>
      </c>
    </row>
    <row r="907">
      <c r="A907" s="7" t="n"/>
      <c r="D907" s="8" t="n"/>
      <c r="E907" s="8" t="n"/>
      <c r="F907" s="8" t="n"/>
      <c r="I907" s="9">
        <f>IF(AND(D907&lt;&gt;"",E907&lt;&gt;""),ROUND((E907-D907)*1440,0),"")</f>
        <v/>
      </c>
      <c r="J907" s="9">
        <f>IF(AND(E907&lt;&gt;"",F907&lt;&gt;""),ROUND((F907-E907)*1440,0),"")</f>
        <v/>
      </c>
      <c r="K907" s="9">
        <f>IF(D907&lt;&gt;"",HOUR(D907),"")</f>
        <v/>
      </c>
    </row>
    <row r="908">
      <c r="A908" s="7" t="n"/>
      <c r="D908" s="8" t="n"/>
      <c r="E908" s="8" t="n"/>
      <c r="F908" s="8" t="n"/>
      <c r="I908" s="9">
        <f>IF(AND(D908&lt;&gt;"",E908&lt;&gt;""),ROUND((E908-D908)*1440,0),"")</f>
        <v/>
      </c>
      <c r="J908" s="9">
        <f>IF(AND(E908&lt;&gt;"",F908&lt;&gt;""),ROUND((F908-E908)*1440,0),"")</f>
        <v/>
      </c>
      <c r="K908" s="9">
        <f>IF(D908&lt;&gt;"",HOUR(D908),"")</f>
        <v/>
      </c>
    </row>
    <row r="909">
      <c r="A909" s="7" t="n"/>
      <c r="D909" s="8" t="n"/>
      <c r="E909" s="8" t="n"/>
      <c r="F909" s="8" t="n"/>
      <c r="I909" s="9">
        <f>IF(AND(D909&lt;&gt;"",E909&lt;&gt;""),ROUND((E909-D909)*1440,0),"")</f>
        <v/>
      </c>
      <c r="J909" s="9">
        <f>IF(AND(E909&lt;&gt;"",F909&lt;&gt;""),ROUND((F909-E909)*1440,0),"")</f>
        <v/>
      </c>
      <c r="K909" s="9">
        <f>IF(D909&lt;&gt;"",HOUR(D909),"")</f>
        <v/>
      </c>
    </row>
    <row r="910">
      <c r="A910" s="7" t="n"/>
      <c r="D910" s="8" t="n"/>
      <c r="E910" s="8" t="n"/>
      <c r="F910" s="8" t="n"/>
      <c r="I910" s="9">
        <f>IF(AND(D910&lt;&gt;"",E910&lt;&gt;""),ROUND((E910-D910)*1440,0),"")</f>
        <v/>
      </c>
      <c r="J910" s="9">
        <f>IF(AND(E910&lt;&gt;"",F910&lt;&gt;""),ROUND((F910-E910)*1440,0),"")</f>
        <v/>
      </c>
      <c r="K910" s="9">
        <f>IF(D910&lt;&gt;"",HOUR(D910),"")</f>
        <v/>
      </c>
    </row>
    <row r="911">
      <c r="A911" s="7" t="n"/>
      <c r="D911" s="8" t="n"/>
      <c r="E911" s="8" t="n"/>
      <c r="F911" s="8" t="n"/>
      <c r="I911" s="9">
        <f>IF(AND(D911&lt;&gt;"",E911&lt;&gt;""),ROUND((E911-D911)*1440,0),"")</f>
        <v/>
      </c>
      <c r="J911" s="9">
        <f>IF(AND(E911&lt;&gt;"",F911&lt;&gt;""),ROUND((F911-E911)*1440,0),"")</f>
        <v/>
      </c>
      <c r="K911" s="9">
        <f>IF(D911&lt;&gt;"",HOUR(D911),"")</f>
        <v/>
      </c>
    </row>
    <row r="912">
      <c r="A912" s="7" t="n"/>
      <c r="D912" s="8" t="n"/>
      <c r="E912" s="8" t="n"/>
      <c r="F912" s="8" t="n"/>
      <c r="I912" s="9">
        <f>IF(AND(D912&lt;&gt;"",E912&lt;&gt;""),ROUND((E912-D912)*1440,0),"")</f>
        <v/>
      </c>
      <c r="J912" s="9">
        <f>IF(AND(E912&lt;&gt;"",F912&lt;&gt;""),ROUND((F912-E912)*1440,0),"")</f>
        <v/>
      </c>
      <c r="K912" s="9">
        <f>IF(D912&lt;&gt;"",HOUR(D912),"")</f>
        <v/>
      </c>
    </row>
    <row r="913">
      <c r="A913" s="7" t="n"/>
      <c r="D913" s="8" t="n"/>
      <c r="E913" s="8" t="n"/>
      <c r="F913" s="8" t="n"/>
      <c r="I913" s="9">
        <f>IF(AND(D913&lt;&gt;"",E913&lt;&gt;""),ROUND((E913-D913)*1440,0),"")</f>
        <v/>
      </c>
      <c r="J913" s="9">
        <f>IF(AND(E913&lt;&gt;"",F913&lt;&gt;""),ROUND((F913-E913)*1440,0),"")</f>
        <v/>
      </c>
      <c r="K913" s="9">
        <f>IF(D913&lt;&gt;"",HOUR(D913),"")</f>
        <v/>
      </c>
    </row>
    <row r="914">
      <c r="A914" s="7" t="n"/>
      <c r="D914" s="8" t="n"/>
      <c r="E914" s="8" t="n"/>
      <c r="F914" s="8" t="n"/>
      <c r="I914" s="9">
        <f>IF(AND(D914&lt;&gt;"",E914&lt;&gt;""),ROUND((E914-D914)*1440,0),"")</f>
        <v/>
      </c>
      <c r="J914" s="9">
        <f>IF(AND(E914&lt;&gt;"",F914&lt;&gt;""),ROUND((F914-E914)*1440,0),"")</f>
        <v/>
      </c>
      <c r="K914" s="9">
        <f>IF(D914&lt;&gt;"",HOUR(D914),"")</f>
        <v/>
      </c>
    </row>
    <row r="915">
      <c r="A915" s="7" t="n"/>
      <c r="D915" s="8" t="n"/>
      <c r="E915" s="8" t="n"/>
      <c r="F915" s="8" t="n"/>
      <c r="I915" s="9">
        <f>IF(AND(D915&lt;&gt;"",E915&lt;&gt;""),ROUND((E915-D915)*1440,0),"")</f>
        <v/>
      </c>
      <c r="J915" s="9">
        <f>IF(AND(E915&lt;&gt;"",F915&lt;&gt;""),ROUND((F915-E915)*1440,0),"")</f>
        <v/>
      </c>
      <c r="K915" s="9">
        <f>IF(D915&lt;&gt;"",HOUR(D915),"")</f>
        <v/>
      </c>
    </row>
    <row r="916">
      <c r="A916" s="7" t="n"/>
      <c r="D916" s="8" t="n"/>
      <c r="E916" s="8" t="n"/>
      <c r="F916" s="8" t="n"/>
      <c r="I916" s="9">
        <f>IF(AND(D916&lt;&gt;"",E916&lt;&gt;""),ROUND((E916-D916)*1440,0),"")</f>
        <v/>
      </c>
      <c r="J916" s="9">
        <f>IF(AND(E916&lt;&gt;"",F916&lt;&gt;""),ROUND((F916-E916)*1440,0),"")</f>
        <v/>
      </c>
      <c r="K916" s="9">
        <f>IF(D916&lt;&gt;"",HOUR(D916),"")</f>
        <v/>
      </c>
    </row>
    <row r="917">
      <c r="A917" s="7" t="n"/>
      <c r="D917" s="8" t="n"/>
      <c r="E917" s="8" t="n"/>
      <c r="F917" s="8" t="n"/>
      <c r="I917" s="9">
        <f>IF(AND(D917&lt;&gt;"",E917&lt;&gt;""),ROUND((E917-D917)*1440,0),"")</f>
        <v/>
      </c>
      <c r="J917" s="9">
        <f>IF(AND(E917&lt;&gt;"",F917&lt;&gt;""),ROUND((F917-E917)*1440,0),"")</f>
        <v/>
      </c>
      <c r="K917" s="9">
        <f>IF(D917&lt;&gt;"",HOUR(D917),"")</f>
        <v/>
      </c>
    </row>
    <row r="918">
      <c r="A918" s="7" t="n"/>
      <c r="D918" s="8" t="n"/>
      <c r="E918" s="8" t="n"/>
      <c r="F918" s="8" t="n"/>
      <c r="I918" s="9">
        <f>IF(AND(D918&lt;&gt;"",E918&lt;&gt;""),ROUND((E918-D918)*1440,0),"")</f>
        <v/>
      </c>
      <c r="J918" s="9">
        <f>IF(AND(E918&lt;&gt;"",F918&lt;&gt;""),ROUND((F918-E918)*1440,0),"")</f>
        <v/>
      </c>
      <c r="K918" s="9">
        <f>IF(D918&lt;&gt;"",HOUR(D918),"")</f>
        <v/>
      </c>
    </row>
    <row r="919">
      <c r="A919" s="7" t="n"/>
      <c r="D919" s="8" t="n"/>
      <c r="E919" s="8" t="n"/>
      <c r="F919" s="8" t="n"/>
      <c r="I919" s="9">
        <f>IF(AND(D919&lt;&gt;"",E919&lt;&gt;""),ROUND((E919-D919)*1440,0),"")</f>
        <v/>
      </c>
      <c r="J919" s="9">
        <f>IF(AND(E919&lt;&gt;"",F919&lt;&gt;""),ROUND((F919-E919)*1440,0),"")</f>
        <v/>
      </c>
      <c r="K919" s="9">
        <f>IF(D919&lt;&gt;"",HOUR(D919),"")</f>
        <v/>
      </c>
    </row>
    <row r="920">
      <c r="A920" s="7" t="n"/>
      <c r="D920" s="8" t="n"/>
      <c r="E920" s="8" t="n"/>
      <c r="F920" s="8" t="n"/>
      <c r="I920" s="9">
        <f>IF(AND(D920&lt;&gt;"",E920&lt;&gt;""),ROUND((E920-D920)*1440,0),"")</f>
        <v/>
      </c>
      <c r="J920" s="9">
        <f>IF(AND(E920&lt;&gt;"",F920&lt;&gt;""),ROUND((F920-E920)*1440,0),"")</f>
        <v/>
      </c>
      <c r="K920" s="9">
        <f>IF(D920&lt;&gt;"",HOUR(D920),"")</f>
        <v/>
      </c>
    </row>
    <row r="921">
      <c r="A921" s="7" t="n"/>
      <c r="D921" s="8" t="n"/>
      <c r="E921" s="8" t="n"/>
      <c r="F921" s="8" t="n"/>
      <c r="I921" s="9">
        <f>IF(AND(D921&lt;&gt;"",E921&lt;&gt;""),ROUND((E921-D921)*1440,0),"")</f>
        <v/>
      </c>
      <c r="J921" s="9">
        <f>IF(AND(E921&lt;&gt;"",F921&lt;&gt;""),ROUND((F921-E921)*1440,0),"")</f>
        <v/>
      </c>
      <c r="K921" s="9">
        <f>IF(D921&lt;&gt;"",HOUR(D921),"")</f>
        <v/>
      </c>
    </row>
    <row r="922">
      <c r="A922" s="7" t="n"/>
      <c r="D922" s="8" t="n"/>
      <c r="E922" s="8" t="n"/>
      <c r="F922" s="8" t="n"/>
      <c r="I922" s="9">
        <f>IF(AND(D922&lt;&gt;"",E922&lt;&gt;""),ROUND((E922-D922)*1440,0),"")</f>
        <v/>
      </c>
      <c r="J922" s="9">
        <f>IF(AND(E922&lt;&gt;"",F922&lt;&gt;""),ROUND((F922-E922)*1440,0),"")</f>
        <v/>
      </c>
      <c r="K922" s="9">
        <f>IF(D922&lt;&gt;"",HOUR(D922),"")</f>
        <v/>
      </c>
    </row>
    <row r="923">
      <c r="A923" s="7" t="n"/>
      <c r="D923" s="8" t="n"/>
      <c r="E923" s="8" t="n"/>
      <c r="F923" s="8" t="n"/>
      <c r="I923" s="9">
        <f>IF(AND(D923&lt;&gt;"",E923&lt;&gt;""),ROUND((E923-D923)*1440,0),"")</f>
        <v/>
      </c>
      <c r="J923" s="9">
        <f>IF(AND(E923&lt;&gt;"",F923&lt;&gt;""),ROUND((F923-E923)*1440,0),"")</f>
        <v/>
      </c>
      <c r="K923" s="9">
        <f>IF(D923&lt;&gt;"",HOUR(D923),"")</f>
        <v/>
      </c>
    </row>
    <row r="924">
      <c r="A924" s="7" t="n"/>
      <c r="D924" s="8" t="n"/>
      <c r="E924" s="8" t="n"/>
      <c r="F924" s="8" t="n"/>
      <c r="I924" s="9">
        <f>IF(AND(D924&lt;&gt;"",E924&lt;&gt;""),ROUND((E924-D924)*1440,0),"")</f>
        <v/>
      </c>
      <c r="J924" s="9">
        <f>IF(AND(E924&lt;&gt;"",F924&lt;&gt;""),ROUND((F924-E924)*1440,0),"")</f>
        <v/>
      </c>
      <c r="K924" s="9">
        <f>IF(D924&lt;&gt;"",HOUR(D924),"")</f>
        <v/>
      </c>
    </row>
    <row r="925">
      <c r="A925" s="7" t="n"/>
      <c r="D925" s="8" t="n"/>
      <c r="E925" s="8" t="n"/>
      <c r="F925" s="8" t="n"/>
      <c r="I925" s="9">
        <f>IF(AND(D925&lt;&gt;"",E925&lt;&gt;""),ROUND((E925-D925)*1440,0),"")</f>
        <v/>
      </c>
      <c r="J925" s="9">
        <f>IF(AND(E925&lt;&gt;"",F925&lt;&gt;""),ROUND((F925-E925)*1440,0),"")</f>
        <v/>
      </c>
      <c r="K925" s="9">
        <f>IF(D925&lt;&gt;"",HOUR(D925),"")</f>
        <v/>
      </c>
    </row>
    <row r="926">
      <c r="A926" s="7" t="n"/>
      <c r="D926" s="8" t="n"/>
      <c r="E926" s="8" t="n"/>
      <c r="F926" s="8" t="n"/>
      <c r="I926" s="9">
        <f>IF(AND(D926&lt;&gt;"",E926&lt;&gt;""),ROUND((E926-D926)*1440,0),"")</f>
        <v/>
      </c>
      <c r="J926" s="9">
        <f>IF(AND(E926&lt;&gt;"",F926&lt;&gt;""),ROUND((F926-E926)*1440,0),"")</f>
        <v/>
      </c>
      <c r="K926" s="9">
        <f>IF(D926&lt;&gt;"",HOUR(D926),"")</f>
        <v/>
      </c>
    </row>
    <row r="927">
      <c r="A927" s="7" t="n"/>
      <c r="D927" s="8" t="n"/>
      <c r="E927" s="8" t="n"/>
      <c r="F927" s="8" t="n"/>
      <c r="I927" s="9">
        <f>IF(AND(D927&lt;&gt;"",E927&lt;&gt;""),ROUND((E927-D927)*1440,0),"")</f>
        <v/>
      </c>
      <c r="J927" s="9">
        <f>IF(AND(E927&lt;&gt;"",F927&lt;&gt;""),ROUND((F927-E927)*1440,0),"")</f>
        <v/>
      </c>
      <c r="K927" s="9">
        <f>IF(D927&lt;&gt;"",HOUR(D927),"")</f>
        <v/>
      </c>
    </row>
    <row r="928">
      <c r="A928" s="7" t="n"/>
      <c r="D928" s="8" t="n"/>
      <c r="E928" s="8" t="n"/>
      <c r="F928" s="8" t="n"/>
      <c r="I928" s="9">
        <f>IF(AND(D928&lt;&gt;"",E928&lt;&gt;""),ROUND((E928-D928)*1440,0),"")</f>
        <v/>
      </c>
      <c r="J928" s="9">
        <f>IF(AND(E928&lt;&gt;"",F928&lt;&gt;""),ROUND((F928-E928)*1440,0),"")</f>
        <v/>
      </c>
      <c r="K928" s="9">
        <f>IF(D928&lt;&gt;"",HOUR(D928),"")</f>
        <v/>
      </c>
    </row>
    <row r="929">
      <c r="A929" s="7" t="n"/>
      <c r="D929" s="8" t="n"/>
      <c r="E929" s="8" t="n"/>
      <c r="F929" s="8" t="n"/>
      <c r="I929" s="9">
        <f>IF(AND(D929&lt;&gt;"",E929&lt;&gt;""),ROUND((E929-D929)*1440,0),"")</f>
        <v/>
      </c>
      <c r="J929" s="9">
        <f>IF(AND(E929&lt;&gt;"",F929&lt;&gt;""),ROUND((F929-E929)*1440,0),"")</f>
        <v/>
      </c>
      <c r="K929" s="9">
        <f>IF(D929&lt;&gt;"",HOUR(D929),"")</f>
        <v/>
      </c>
    </row>
    <row r="930">
      <c r="A930" s="7" t="n"/>
      <c r="D930" s="8" t="n"/>
      <c r="E930" s="8" t="n"/>
      <c r="F930" s="8" t="n"/>
      <c r="I930" s="9">
        <f>IF(AND(D930&lt;&gt;"",E930&lt;&gt;""),ROUND((E930-D930)*1440,0),"")</f>
        <v/>
      </c>
      <c r="J930" s="9">
        <f>IF(AND(E930&lt;&gt;"",F930&lt;&gt;""),ROUND((F930-E930)*1440,0),"")</f>
        <v/>
      </c>
      <c r="K930" s="9">
        <f>IF(D930&lt;&gt;"",HOUR(D930),"")</f>
        <v/>
      </c>
    </row>
    <row r="931">
      <c r="A931" s="7" t="n"/>
      <c r="D931" s="8" t="n"/>
      <c r="E931" s="8" t="n"/>
      <c r="F931" s="8" t="n"/>
      <c r="I931" s="9">
        <f>IF(AND(D931&lt;&gt;"",E931&lt;&gt;""),ROUND((E931-D931)*1440,0),"")</f>
        <v/>
      </c>
      <c r="J931" s="9">
        <f>IF(AND(E931&lt;&gt;"",F931&lt;&gt;""),ROUND((F931-E931)*1440,0),"")</f>
        <v/>
      </c>
      <c r="K931" s="9">
        <f>IF(D931&lt;&gt;"",HOUR(D931),"")</f>
        <v/>
      </c>
    </row>
    <row r="932">
      <c r="A932" s="7" t="n"/>
      <c r="D932" s="8" t="n"/>
      <c r="E932" s="8" t="n"/>
      <c r="F932" s="8" t="n"/>
      <c r="I932" s="9">
        <f>IF(AND(D932&lt;&gt;"",E932&lt;&gt;""),ROUND((E932-D932)*1440,0),"")</f>
        <v/>
      </c>
      <c r="J932" s="9">
        <f>IF(AND(E932&lt;&gt;"",F932&lt;&gt;""),ROUND((F932-E932)*1440,0),"")</f>
        <v/>
      </c>
      <c r="K932" s="9">
        <f>IF(D932&lt;&gt;"",HOUR(D932),"")</f>
        <v/>
      </c>
    </row>
    <row r="933">
      <c r="A933" s="7" t="n"/>
      <c r="D933" s="8" t="n"/>
      <c r="E933" s="8" t="n"/>
      <c r="F933" s="8" t="n"/>
      <c r="I933" s="9">
        <f>IF(AND(D933&lt;&gt;"",E933&lt;&gt;""),ROUND((E933-D933)*1440,0),"")</f>
        <v/>
      </c>
      <c r="J933" s="9">
        <f>IF(AND(E933&lt;&gt;"",F933&lt;&gt;""),ROUND((F933-E933)*1440,0),"")</f>
        <v/>
      </c>
      <c r="K933" s="9">
        <f>IF(D933&lt;&gt;"",HOUR(D933),"")</f>
        <v/>
      </c>
    </row>
    <row r="934">
      <c r="A934" s="7" t="n"/>
      <c r="D934" s="8" t="n"/>
      <c r="E934" s="8" t="n"/>
      <c r="F934" s="8" t="n"/>
      <c r="I934" s="9">
        <f>IF(AND(D934&lt;&gt;"",E934&lt;&gt;""),ROUND((E934-D934)*1440,0),"")</f>
        <v/>
      </c>
      <c r="J934" s="9">
        <f>IF(AND(E934&lt;&gt;"",F934&lt;&gt;""),ROUND((F934-E934)*1440,0),"")</f>
        <v/>
      </c>
      <c r="K934" s="9">
        <f>IF(D934&lt;&gt;"",HOUR(D934),"")</f>
        <v/>
      </c>
    </row>
    <row r="935">
      <c r="A935" s="7" t="n"/>
      <c r="D935" s="8" t="n"/>
      <c r="E935" s="8" t="n"/>
      <c r="F935" s="8" t="n"/>
      <c r="I935" s="9">
        <f>IF(AND(D935&lt;&gt;"",E935&lt;&gt;""),ROUND((E935-D935)*1440,0),"")</f>
        <v/>
      </c>
      <c r="J935" s="9">
        <f>IF(AND(E935&lt;&gt;"",F935&lt;&gt;""),ROUND((F935-E935)*1440,0),"")</f>
        <v/>
      </c>
      <c r="K935" s="9">
        <f>IF(D935&lt;&gt;"",HOUR(D935),"")</f>
        <v/>
      </c>
    </row>
    <row r="936">
      <c r="A936" s="7" t="n"/>
      <c r="D936" s="8" t="n"/>
      <c r="E936" s="8" t="n"/>
      <c r="F936" s="8" t="n"/>
      <c r="I936" s="9">
        <f>IF(AND(D936&lt;&gt;"",E936&lt;&gt;""),ROUND((E936-D936)*1440,0),"")</f>
        <v/>
      </c>
      <c r="J936" s="9">
        <f>IF(AND(E936&lt;&gt;"",F936&lt;&gt;""),ROUND((F936-E936)*1440,0),"")</f>
        <v/>
      </c>
      <c r="K936" s="9">
        <f>IF(D936&lt;&gt;"",HOUR(D936),"")</f>
        <v/>
      </c>
    </row>
    <row r="937">
      <c r="A937" s="7" t="n"/>
      <c r="D937" s="8" t="n"/>
      <c r="E937" s="8" t="n"/>
      <c r="F937" s="8" t="n"/>
      <c r="I937" s="9">
        <f>IF(AND(D937&lt;&gt;"",E937&lt;&gt;""),ROUND((E937-D937)*1440,0),"")</f>
        <v/>
      </c>
      <c r="J937" s="9">
        <f>IF(AND(E937&lt;&gt;"",F937&lt;&gt;""),ROUND((F937-E937)*1440,0),"")</f>
        <v/>
      </c>
      <c r="K937" s="9">
        <f>IF(D937&lt;&gt;"",HOUR(D937),"")</f>
        <v/>
      </c>
    </row>
    <row r="938">
      <c r="A938" s="7" t="n"/>
      <c r="D938" s="8" t="n"/>
      <c r="E938" s="8" t="n"/>
      <c r="F938" s="8" t="n"/>
      <c r="I938" s="9">
        <f>IF(AND(D938&lt;&gt;"",E938&lt;&gt;""),ROUND((E938-D938)*1440,0),"")</f>
        <v/>
      </c>
      <c r="J938" s="9">
        <f>IF(AND(E938&lt;&gt;"",F938&lt;&gt;""),ROUND((F938-E938)*1440,0),"")</f>
        <v/>
      </c>
      <c r="K938" s="9">
        <f>IF(D938&lt;&gt;"",HOUR(D938),"")</f>
        <v/>
      </c>
    </row>
    <row r="939">
      <c r="A939" s="7" t="n"/>
      <c r="D939" s="8" t="n"/>
      <c r="E939" s="8" t="n"/>
      <c r="F939" s="8" t="n"/>
      <c r="I939" s="9">
        <f>IF(AND(D939&lt;&gt;"",E939&lt;&gt;""),ROUND((E939-D939)*1440,0),"")</f>
        <v/>
      </c>
      <c r="J939" s="9">
        <f>IF(AND(E939&lt;&gt;"",F939&lt;&gt;""),ROUND((F939-E939)*1440,0),"")</f>
        <v/>
      </c>
      <c r="K939" s="9">
        <f>IF(D939&lt;&gt;"",HOUR(D939),"")</f>
        <v/>
      </c>
    </row>
    <row r="940">
      <c r="A940" s="7" t="n"/>
      <c r="D940" s="8" t="n"/>
      <c r="E940" s="8" t="n"/>
      <c r="F940" s="8" t="n"/>
      <c r="I940" s="9">
        <f>IF(AND(D940&lt;&gt;"",E940&lt;&gt;""),ROUND((E940-D940)*1440,0),"")</f>
        <v/>
      </c>
      <c r="J940" s="9">
        <f>IF(AND(E940&lt;&gt;"",F940&lt;&gt;""),ROUND((F940-E940)*1440,0),"")</f>
        <v/>
      </c>
      <c r="K940" s="9">
        <f>IF(D940&lt;&gt;"",HOUR(D940),"")</f>
        <v/>
      </c>
    </row>
    <row r="941">
      <c r="A941" s="7" t="n"/>
      <c r="D941" s="8" t="n"/>
      <c r="E941" s="8" t="n"/>
      <c r="F941" s="8" t="n"/>
      <c r="I941" s="9">
        <f>IF(AND(D941&lt;&gt;"",E941&lt;&gt;""),ROUND((E941-D941)*1440,0),"")</f>
        <v/>
      </c>
      <c r="J941" s="9">
        <f>IF(AND(E941&lt;&gt;"",F941&lt;&gt;""),ROUND((F941-E941)*1440,0),"")</f>
        <v/>
      </c>
      <c r="K941" s="9">
        <f>IF(D941&lt;&gt;"",HOUR(D941),"")</f>
        <v/>
      </c>
    </row>
    <row r="942">
      <c r="A942" s="7" t="n"/>
      <c r="D942" s="8" t="n"/>
      <c r="E942" s="8" t="n"/>
      <c r="F942" s="8" t="n"/>
      <c r="I942" s="9">
        <f>IF(AND(D942&lt;&gt;"",E942&lt;&gt;""),ROUND((E942-D942)*1440,0),"")</f>
        <v/>
      </c>
      <c r="J942" s="9">
        <f>IF(AND(E942&lt;&gt;"",F942&lt;&gt;""),ROUND((F942-E942)*1440,0),"")</f>
        <v/>
      </c>
      <c r="K942" s="9">
        <f>IF(D942&lt;&gt;"",HOUR(D942),"")</f>
        <v/>
      </c>
    </row>
    <row r="943">
      <c r="A943" s="7" t="n"/>
      <c r="D943" s="8" t="n"/>
      <c r="E943" s="8" t="n"/>
      <c r="F943" s="8" t="n"/>
      <c r="I943" s="9">
        <f>IF(AND(D943&lt;&gt;"",E943&lt;&gt;""),ROUND((E943-D943)*1440,0),"")</f>
        <v/>
      </c>
      <c r="J943" s="9">
        <f>IF(AND(E943&lt;&gt;"",F943&lt;&gt;""),ROUND((F943-E943)*1440,0),"")</f>
        <v/>
      </c>
      <c r="K943" s="9">
        <f>IF(D943&lt;&gt;"",HOUR(D943),"")</f>
        <v/>
      </c>
    </row>
    <row r="944">
      <c r="A944" s="7" t="n"/>
      <c r="D944" s="8" t="n"/>
      <c r="E944" s="8" t="n"/>
      <c r="F944" s="8" t="n"/>
      <c r="I944" s="9">
        <f>IF(AND(D944&lt;&gt;"",E944&lt;&gt;""),ROUND((E944-D944)*1440,0),"")</f>
        <v/>
      </c>
      <c r="J944" s="9">
        <f>IF(AND(E944&lt;&gt;"",F944&lt;&gt;""),ROUND((F944-E944)*1440,0),"")</f>
        <v/>
      </c>
      <c r="K944" s="9">
        <f>IF(D944&lt;&gt;"",HOUR(D944),"")</f>
        <v/>
      </c>
    </row>
    <row r="945">
      <c r="A945" s="7" t="n"/>
      <c r="D945" s="8" t="n"/>
      <c r="E945" s="8" t="n"/>
      <c r="F945" s="8" t="n"/>
      <c r="I945" s="9">
        <f>IF(AND(D945&lt;&gt;"",E945&lt;&gt;""),ROUND((E945-D945)*1440,0),"")</f>
        <v/>
      </c>
      <c r="J945" s="9">
        <f>IF(AND(E945&lt;&gt;"",F945&lt;&gt;""),ROUND((F945-E945)*1440,0),"")</f>
        <v/>
      </c>
      <c r="K945" s="9">
        <f>IF(D945&lt;&gt;"",HOUR(D945),"")</f>
        <v/>
      </c>
    </row>
    <row r="946">
      <c r="A946" s="7" t="n"/>
      <c r="D946" s="8" t="n"/>
      <c r="E946" s="8" t="n"/>
      <c r="F946" s="8" t="n"/>
      <c r="I946" s="9">
        <f>IF(AND(D946&lt;&gt;"",E946&lt;&gt;""),ROUND((E946-D946)*1440,0),"")</f>
        <v/>
      </c>
      <c r="J946" s="9">
        <f>IF(AND(E946&lt;&gt;"",F946&lt;&gt;""),ROUND((F946-E946)*1440,0),"")</f>
        <v/>
      </c>
      <c r="K946" s="9">
        <f>IF(D946&lt;&gt;"",HOUR(D946),"")</f>
        <v/>
      </c>
    </row>
    <row r="947">
      <c r="A947" s="7" t="n"/>
      <c r="D947" s="8" t="n"/>
      <c r="E947" s="8" t="n"/>
      <c r="F947" s="8" t="n"/>
      <c r="I947" s="9">
        <f>IF(AND(D947&lt;&gt;"",E947&lt;&gt;""),ROUND((E947-D947)*1440,0),"")</f>
        <v/>
      </c>
      <c r="J947" s="9">
        <f>IF(AND(E947&lt;&gt;"",F947&lt;&gt;""),ROUND((F947-E947)*1440,0),"")</f>
        <v/>
      </c>
      <c r="K947" s="9">
        <f>IF(D947&lt;&gt;"",HOUR(D947),"")</f>
        <v/>
      </c>
    </row>
    <row r="948">
      <c r="A948" s="7" t="n"/>
      <c r="D948" s="8" t="n"/>
      <c r="E948" s="8" t="n"/>
      <c r="F948" s="8" t="n"/>
      <c r="I948" s="9">
        <f>IF(AND(D948&lt;&gt;"",E948&lt;&gt;""),ROUND((E948-D948)*1440,0),"")</f>
        <v/>
      </c>
      <c r="J948" s="9">
        <f>IF(AND(E948&lt;&gt;"",F948&lt;&gt;""),ROUND((F948-E948)*1440,0),"")</f>
        <v/>
      </c>
      <c r="K948" s="9">
        <f>IF(D948&lt;&gt;"",HOUR(D948),"")</f>
        <v/>
      </c>
    </row>
    <row r="949">
      <c r="A949" s="7" t="n"/>
      <c r="D949" s="8" t="n"/>
      <c r="E949" s="8" t="n"/>
      <c r="F949" s="8" t="n"/>
      <c r="I949" s="9">
        <f>IF(AND(D949&lt;&gt;"",E949&lt;&gt;""),ROUND((E949-D949)*1440,0),"")</f>
        <v/>
      </c>
      <c r="J949" s="9">
        <f>IF(AND(E949&lt;&gt;"",F949&lt;&gt;""),ROUND((F949-E949)*1440,0),"")</f>
        <v/>
      </c>
      <c r="K949" s="9">
        <f>IF(D949&lt;&gt;"",HOUR(D949),"")</f>
        <v/>
      </c>
    </row>
    <row r="950">
      <c r="A950" s="7" t="n"/>
      <c r="D950" s="8" t="n"/>
      <c r="E950" s="8" t="n"/>
      <c r="F950" s="8" t="n"/>
      <c r="I950" s="9">
        <f>IF(AND(D950&lt;&gt;"",E950&lt;&gt;""),ROUND((E950-D950)*1440,0),"")</f>
        <v/>
      </c>
      <c r="J950" s="9">
        <f>IF(AND(E950&lt;&gt;"",F950&lt;&gt;""),ROUND((F950-E950)*1440,0),"")</f>
        <v/>
      </c>
      <c r="K950" s="9">
        <f>IF(D950&lt;&gt;"",HOUR(D950),"")</f>
        <v/>
      </c>
    </row>
    <row r="951">
      <c r="A951" s="7" t="n"/>
      <c r="D951" s="8" t="n"/>
      <c r="E951" s="8" t="n"/>
      <c r="F951" s="8" t="n"/>
      <c r="I951" s="9">
        <f>IF(AND(D951&lt;&gt;"",E951&lt;&gt;""),ROUND((E951-D951)*1440,0),"")</f>
        <v/>
      </c>
      <c r="J951" s="9">
        <f>IF(AND(E951&lt;&gt;"",F951&lt;&gt;""),ROUND((F951-E951)*1440,0),"")</f>
        <v/>
      </c>
      <c r="K951" s="9">
        <f>IF(D951&lt;&gt;"",HOUR(D951),"")</f>
        <v/>
      </c>
    </row>
    <row r="952">
      <c r="A952" s="7" t="n"/>
      <c r="D952" s="8" t="n"/>
      <c r="E952" s="8" t="n"/>
      <c r="F952" s="8" t="n"/>
      <c r="I952" s="9">
        <f>IF(AND(D952&lt;&gt;"",E952&lt;&gt;""),ROUND((E952-D952)*1440,0),"")</f>
        <v/>
      </c>
      <c r="J952" s="9">
        <f>IF(AND(E952&lt;&gt;"",F952&lt;&gt;""),ROUND((F952-E952)*1440,0),"")</f>
        <v/>
      </c>
      <c r="K952" s="9">
        <f>IF(D952&lt;&gt;"",HOUR(D952),"")</f>
        <v/>
      </c>
    </row>
    <row r="953">
      <c r="A953" s="7" t="n"/>
      <c r="D953" s="8" t="n"/>
      <c r="E953" s="8" t="n"/>
      <c r="F953" s="8" t="n"/>
      <c r="I953" s="9">
        <f>IF(AND(D953&lt;&gt;"",E953&lt;&gt;""),ROUND((E953-D953)*1440,0),"")</f>
        <v/>
      </c>
      <c r="J953" s="9">
        <f>IF(AND(E953&lt;&gt;"",F953&lt;&gt;""),ROUND((F953-E953)*1440,0),"")</f>
        <v/>
      </c>
      <c r="K953" s="9">
        <f>IF(D953&lt;&gt;"",HOUR(D953),"")</f>
        <v/>
      </c>
    </row>
    <row r="954">
      <c r="A954" s="7" t="n"/>
      <c r="D954" s="8" t="n"/>
      <c r="E954" s="8" t="n"/>
      <c r="F954" s="8" t="n"/>
      <c r="I954" s="9">
        <f>IF(AND(D954&lt;&gt;"",E954&lt;&gt;""),ROUND((E954-D954)*1440,0),"")</f>
        <v/>
      </c>
      <c r="J954" s="9">
        <f>IF(AND(E954&lt;&gt;"",F954&lt;&gt;""),ROUND((F954-E954)*1440,0),"")</f>
        <v/>
      </c>
      <c r="K954" s="9">
        <f>IF(D954&lt;&gt;"",HOUR(D954),"")</f>
        <v/>
      </c>
    </row>
    <row r="955">
      <c r="A955" s="7" t="n"/>
      <c r="D955" s="8" t="n"/>
      <c r="E955" s="8" t="n"/>
      <c r="F955" s="8" t="n"/>
      <c r="I955" s="9">
        <f>IF(AND(D955&lt;&gt;"",E955&lt;&gt;""),ROUND((E955-D955)*1440,0),"")</f>
        <v/>
      </c>
      <c r="J955" s="9">
        <f>IF(AND(E955&lt;&gt;"",F955&lt;&gt;""),ROUND((F955-E955)*1440,0),"")</f>
        <v/>
      </c>
      <c r="K955" s="9">
        <f>IF(D955&lt;&gt;"",HOUR(D955),"")</f>
        <v/>
      </c>
    </row>
    <row r="956">
      <c r="A956" s="7" t="n"/>
      <c r="D956" s="8" t="n"/>
      <c r="E956" s="8" t="n"/>
      <c r="F956" s="8" t="n"/>
      <c r="I956" s="9">
        <f>IF(AND(D956&lt;&gt;"",E956&lt;&gt;""),ROUND((E956-D956)*1440,0),"")</f>
        <v/>
      </c>
      <c r="J956" s="9">
        <f>IF(AND(E956&lt;&gt;"",F956&lt;&gt;""),ROUND((F956-E956)*1440,0),"")</f>
        <v/>
      </c>
      <c r="K956" s="9">
        <f>IF(D956&lt;&gt;"",HOUR(D956),"")</f>
        <v/>
      </c>
    </row>
    <row r="957">
      <c r="A957" s="7" t="n"/>
      <c r="D957" s="8" t="n"/>
      <c r="E957" s="8" t="n"/>
      <c r="F957" s="8" t="n"/>
      <c r="I957" s="9">
        <f>IF(AND(D957&lt;&gt;"",E957&lt;&gt;""),ROUND((E957-D957)*1440,0),"")</f>
        <v/>
      </c>
      <c r="J957" s="9">
        <f>IF(AND(E957&lt;&gt;"",F957&lt;&gt;""),ROUND((F957-E957)*1440,0),"")</f>
        <v/>
      </c>
      <c r="K957" s="9">
        <f>IF(D957&lt;&gt;"",HOUR(D957),"")</f>
        <v/>
      </c>
    </row>
    <row r="958">
      <c r="A958" s="7" t="n"/>
      <c r="D958" s="8" t="n"/>
      <c r="E958" s="8" t="n"/>
      <c r="F958" s="8" t="n"/>
      <c r="I958" s="9">
        <f>IF(AND(D958&lt;&gt;"",E958&lt;&gt;""),ROUND((E958-D958)*1440,0),"")</f>
        <v/>
      </c>
      <c r="J958" s="9">
        <f>IF(AND(E958&lt;&gt;"",F958&lt;&gt;""),ROUND((F958-E958)*1440,0),"")</f>
        <v/>
      </c>
      <c r="K958" s="9">
        <f>IF(D958&lt;&gt;"",HOUR(D958),"")</f>
        <v/>
      </c>
    </row>
    <row r="959">
      <c r="A959" s="7" t="n"/>
      <c r="D959" s="8" t="n"/>
      <c r="E959" s="8" t="n"/>
      <c r="F959" s="8" t="n"/>
      <c r="I959" s="9">
        <f>IF(AND(D959&lt;&gt;"",E959&lt;&gt;""),ROUND((E959-D959)*1440,0),"")</f>
        <v/>
      </c>
      <c r="J959" s="9">
        <f>IF(AND(E959&lt;&gt;"",F959&lt;&gt;""),ROUND((F959-E959)*1440,0),"")</f>
        <v/>
      </c>
      <c r="K959" s="9">
        <f>IF(D959&lt;&gt;"",HOUR(D959),"")</f>
        <v/>
      </c>
    </row>
    <row r="960">
      <c r="A960" s="7" t="n"/>
      <c r="D960" s="8" t="n"/>
      <c r="E960" s="8" t="n"/>
      <c r="F960" s="8" t="n"/>
      <c r="I960" s="9">
        <f>IF(AND(D960&lt;&gt;"",E960&lt;&gt;""),ROUND((E960-D960)*1440,0),"")</f>
        <v/>
      </c>
      <c r="J960" s="9">
        <f>IF(AND(E960&lt;&gt;"",F960&lt;&gt;""),ROUND((F960-E960)*1440,0),"")</f>
        <v/>
      </c>
      <c r="K960" s="9">
        <f>IF(D960&lt;&gt;"",HOUR(D960),"")</f>
        <v/>
      </c>
    </row>
    <row r="961">
      <c r="A961" s="7" t="n"/>
      <c r="D961" s="8" t="n"/>
      <c r="E961" s="8" t="n"/>
      <c r="F961" s="8" t="n"/>
      <c r="I961" s="9">
        <f>IF(AND(D961&lt;&gt;"",E961&lt;&gt;""),ROUND((E961-D961)*1440,0),"")</f>
        <v/>
      </c>
      <c r="J961" s="9">
        <f>IF(AND(E961&lt;&gt;"",F961&lt;&gt;""),ROUND((F961-E961)*1440,0),"")</f>
        <v/>
      </c>
      <c r="K961" s="9">
        <f>IF(D961&lt;&gt;"",HOUR(D961),"")</f>
        <v/>
      </c>
    </row>
    <row r="962">
      <c r="A962" s="7" t="n"/>
      <c r="D962" s="8" t="n"/>
      <c r="E962" s="8" t="n"/>
      <c r="F962" s="8" t="n"/>
      <c r="I962" s="9">
        <f>IF(AND(D962&lt;&gt;"",E962&lt;&gt;""),ROUND((E962-D962)*1440,0),"")</f>
        <v/>
      </c>
      <c r="J962" s="9">
        <f>IF(AND(E962&lt;&gt;"",F962&lt;&gt;""),ROUND((F962-E962)*1440,0),"")</f>
        <v/>
      </c>
      <c r="K962" s="9">
        <f>IF(D962&lt;&gt;"",HOUR(D962),"")</f>
        <v/>
      </c>
    </row>
    <row r="963">
      <c r="A963" s="7" t="n"/>
      <c r="D963" s="8" t="n"/>
      <c r="E963" s="8" t="n"/>
      <c r="F963" s="8" t="n"/>
      <c r="I963" s="9">
        <f>IF(AND(D963&lt;&gt;"",E963&lt;&gt;""),ROUND((E963-D963)*1440,0),"")</f>
        <v/>
      </c>
      <c r="J963" s="9">
        <f>IF(AND(E963&lt;&gt;"",F963&lt;&gt;""),ROUND((F963-E963)*1440,0),"")</f>
        <v/>
      </c>
      <c r="K963" s="9">
        <f>IF(D963&lt;&gt;"",HOUR(D963),"")</f>
        <v/>
      </c>
    </row>
    <row r="964">
      <c r="A964" s="7" t="n"/>
      <c r="D964" s="8" t="n"/>
      <c r="E964" s="8" t="n"/>
      <c r="F964" s="8" t="n"/>
      <c r="I964" s="9">
        <f>IF(AND(D964&lt;&gt;"",E964&lt;&gt;""),ROUND((E964-D964)*1440,0),"")</f>
        <v/>
      </c>
      <c r="J964" s="9">
        <f>IF(AND(E964&lt;&gt;"",F964&lt;&gt;""),ROUND((F964-E964)*1440,0),"")</f>
        <v/>
      </c>
      <c r="K964" s="9">
        <f>IF(D964&lt;&gt;"",HOUR(D964),"")</f>
        <v/>
      </c>
    </row>
    <row r="965">
      <c r="A965" s="7" t="n"/>
      <c r="D965" s="8" t="n"/>
      <c r="E965" s="8" t="n"/>
      <c r="F965" s="8" t="n"/>
      <c r="I965" s="9">
        <f>IF(AND(D965&lt;&gt;"",E965&lt;&gt;""),ROUND((E965-D965)*1440,0),"")</f>
        <v/>
      </c>
      <c r="J965" s="9">
        <f>IF(AND(E965&lt;&gt;"",F965&lt;&gt;""),ROUND((F965-E965)*1440,0),"")</f>
        <v/>
      </c>
      <c r="K965" s="9">
        <f>IF(D965&lt;&gt;"",HOUR(D965),"")</f>
        <v/>
      </c>
    </row>
    <row r="966">
      <c r="A966" s="7" t="n"/>
      <c r="D966" s="8" t="n"/>
      <c r="E966" s="8" t="n"/>
      <c r="F966" s="8" t="n"/>
      <c r="I966" s="9">
        <f>IF(AND(D966&lt;&gt;"",E966&lt;&gt;""),ROUND((E966-D966)*1440,0),"")</f>
        <v/>
      </c>
      <c r="J966" s="9">
        <f>IF(AND(E966&lt;&gt;"",F966&lt;&gt;""),ROUND((F966-E966)*1440,0),"")</f>
        <v/>
      </c>
      <c r="K966" s="9">
        <f>IF(D966&lt;&gt;"",HOUR(D966),"")</f>
        <v/>
      </c>
    </row>
    <row r="967">
      <c r="A967" s="7" t="n"/>
      <c r="D967" s="8" t="n"/>
      <c r="E967" s="8" t="n"/>
      <c r="F967" s="8" t="n"/>
      <c r="I967" s="9">
        <f>IF(AND(D967&lt;&gt;"",E967&lt;&gt;""),ROUND((E967-D967)*1440,0),"")</f>
        <v/>
      </c>
      <c r="J967" s="9">
        <f>IF(AND(E967&lt;&gt;"",F967&lt;&gt;""),ROUND((F967-E967)*1440,0),"")</f>
        <v/>
      </c>
      <c r="K967" s="9">
        <f>IF(D967&lt;&gt;"",HOUR(D967),"")</f>
        <v/>
      </c>
    </row>
    <row r="968">
      <c r="A968" s="7" t="n"/>
      <c r="D968" s="8" t="n"/>
      <c r="E968" s="8" t="n"/>
      <c r="F968" s="8" t="n"/>
      <c r="I968" s="9">
        <f>IF(AND(D968&lt;&gt;"",E968&lt;&gt;""),ROUND((E968-D968)*1440,0),"")</f>
        <v/>
      </c>
      <c r="J968" s="9">
        <f>IF(AND(E968&lt;&gt;"",F968&lt;&gt;""),ROUND((F968-E968)*1440,0),"")</f>
        <v/>
      </c>
      <c r="K968" s="9">
        <f>IF(D968&lt;&gt;"",HOUR(D968),"")</f>
        <v/>
      </c>
    </row>
    <row r="969">
      <c r="A969" s="7" t="n"/>
      <c r="D969" s="8" t="n"/>
      <c r="E969" s="8" t="n"/>
      <c r="F969" s="8" t="n"/>
      <c r="I969" s="9">
        <f>IF(AND(D969&lt;&gt;"",E969&lt;&gt;""),ROUND((E969-D969)*1440,0),"")</f>
        <v/>
      </c>
      <c r="J969" s="9">
        <f>IF(AND(E969&lt;&gt;"",F969&lt;&gt;""),ROUND((F969-E969)*1440,0),"")</f>
        <v/>
      </c>
      <c r="K969" s="9">
        <f>IF(D969&lt;&gt;"",HOUR(D969),"")</f>
        <v/>
      </c>
    </row>
    <row r="970">
      <c r="A970" s="7" t="n"/>
      <c r="D970" s="8" t="n"/>
      <c r="E970" s="8" t="n"/>
      <c r="F970" s="8" t="n"/>
      <c r="I970" s="9">
        <f>IF(AND(D970&lt;&gt;"",E970&lt;&gt;""),ROUND((E970-D970)*1440,0),"")</f>
        <v/>
      </c>
      <c r="J970" s="9">
        <f>IF(AND(E970&lt;&gt;"",F970&lt;&gt;""),ROUND((F970-E970)*1440,0),"")</f>
        <v/>
      </c>
      <c r="K970" s="9">
        <f>IF(D970&lt;&gt;"",HOUR(D970),"")</f>
        <v/>
      </c>
    </row>
    <row r="971">
      <c r="A971" s="7" t="n"/>
      <c r="D971" s="8" t="n"/>
      <c r="E971" s="8" t="n"/>
      <c r="F971" s="8" t="n"/>
      <c r="I971" s="9">
        <f>IF(AND(D971&lt;&gt;"",E971&lt;&gt;""),ROUND((E971-D971)*1440,0),"")</f>
        <v/>
      </c>
      <c r="J971" s="9">
        <f>IF(AND(E971&lt;&gt;"",F971&lt;&gt;""),ROUND((F971-E971)*1440,0),"")</f>
        <v/>
      </c>
      <c r="K971" s="9">
        <f>IF(D971&lt;&gt;"",HOUR(D971),"")</f>
        <v/>
      </c>
    </row>
    <row r="972">
      <c r="A972" s="7" t="n"/>
      <c r="D972" s="8" t="n"/>
      <c r="E972" s="8" t="n"/>
      <c r="F972" s="8" t="n"/>
      <c r="I972" s="9">
        <f>IF(AND(D972&lt;&gt;"",E972&lt;&gt;""),ROUND((E972-D972)*1440,0),"")</f>
        <v/>
      </c>
      <c r="J972" s="9">
        <f>IF(AND(E972&lt;&gt;"",F972&lt;&gt;""),ROUND((F972-E972)*1440,0),"")</f>
        <v/>
      </c>
      <c r="K972" s="9">
        <f>IF(D972&lt;&gt;"",HOUR(D972),"")</f>
        <v/>
      </c>
    </row>
    <row r="973">
      <c r="A973" s="7" t="n"/>
      <c r="D973" s="8" t="n"/>
      <c r="E973" s="8" t="n"/>
      <c r="F973" s="8" t="n"/>
      <c r="I973" s="9">
        <f>IF(AND(D973&lt;&gt;"",E973&lt;&gt;""),ROUND((E973-D973)*1440,0),"")</f>
        <v/>
      </c>
      <c r="J973" s="9">
        <f>IF(AND(E973&lt;&gt;"",F973&lt;&gt;""),ROUND((F973-E973)*1440,0),"")</f>
        <v/>
      </c>
      <c r="K973" s="9">
        <f>IF(D973&lt;&gt;"",HOUR(D973),"")</f>
        <v/>
      </c>
    </row>
    <row r="974">
      <c r="A974" s="7" t="n"/>
      <c r="D974" s="8" t="n"/>
      <c r="E974" s="8" t="n"/>
      <c r="F974" s="8" t="n"/>
      <c r="I974" s="9">
        <f>IF(AND(D974&lt;&gt;"",E974&lt;&gt;""),ROUND((E974-D974)*1440,0),"")</f>
        <v/>
      </c>
      <c r="J974" s="9">
        <f>IF(AND(E974&lt;&gt;"",F974&lt;&gt;""),ROUND((F974-E974)*1440,0),"")</f>
        <v/>
      </c>
      <c r="K974" s="9">
        <f>IF(D974&lt;&gt;"",HOUR(D974),"")</f>
        <v/>
      </c>
    </row>
    <row r="975">
      <c r="A975" s="7" t="n"/>
      <c r="D975" s="8" t="n"/>
      <c r="E975" s="8" t="n"/>
      <c r="F975" s="8" t="n"/>
      <c r="I975" s="9">
        <f>IF(AND(D975&lt;&gt;"",E975&lt;&gt;""),ROUND((E975-D975)*1440,0),"")</f>
        <v/>
      </c>
      <c r="J975" s="9">
        <f>IF(AND(E975&lt;&gt;"",F975&lt;&gt;""),ROUND((F975-E975)*1440,0),"")</f>
        <v/>
      </c>
      <c r="K975" s="9">
        <f>IF(D975&lt;&gt;"",HOUR(D975),"")</f>
        <v/>
      </c>
    </row>
    <row r="976">
      <c r="A976" s="7" t="n"/>
      <c r="D976" s="8" t="n"/>
      <c r="E976" s="8" t="n"/>
      <c r="F976" s="8" t="n"/>
      <c r="I976" s="9">
        <f>IF(AND(D976&lt;&gt;"",E976&lt;&gt;""),ROUND((E976-D976)*1440,0),"")</f>
        <v/>
      </c>
      <c r="J976" s="9">
        <f>IF(AND(E976&lt;&gt;"",F976&lt;&gt;""),ROUND((F976-E976)*1440,0),"")</f>
        <v/>
      </c>
      <c r="K976" s="9">
        <f>IF(D976&lt;&gt;"",HOUR(D976),"")</f>
        <v/>
      </c>
    </row>
    <row r="977">
      <c r="A977" s="7" t="n"/>
      <c r="D977" s="8" t="n"/>
      <c r="E977" s="8" t="n"/>
      <c r="F977" s="8" t="n"/>
      <c r="I977" s="9">
        <f>IF(AND(D977&lt;&gt;"",E977&lt;&gt;""),ROUND((E977-D977)*1440,0),"")</f>
        <v/>
      </c>
      <c r="J977" s="9">
        <f>IF(AND(E977&lt;&gt;"",F977&lt;&gt;""),ROUND((F977-E977)*1440,0),"")</f>
        <v/>
      </c>
      <c r="K977" s="9">
        <f>IF(D977&lt;&gt;"",HOUR(D977),"")</f>
        <v/>
      </c>
    </row>
    <row r="978">
      <c r="A978" s="7" t="n"/>
      <c r="D978" s="8" t="n"/>
      <c r="E978" s="8" t="n"/>
      <c r="F978" s="8" t="n"/>
      <c r="I978" s="9">
        <f>IF(AND(D978&lt;&gt;"",E978&lt;&gt;""),ROUND((E978-D978)*1440,0),"")</f>
        <v/>
      </c>
      <c r="J978" s="9">
        <f>IF(AND(E978&lt;&gt;"",F978&lt;&gt;""),ROUND((F978-E978)*1440,0),"")</f>
        <v/>
      </c>
      <c r="K978" s="9">
        <f>IF(D978&lt;&gt;"",HOUR(D978),"")</f>
        <v/>
      </c>
    </row>
    <row r="979">
      <c r="A979" s="7" t="n"/>
      <c r="D979" s="8" t="n"/>
      <c r="E979" s="8" t="n"/>
      <c r="F979" s="8" t="n"/>
      <c r="I979" s="9">
        <f>IF(AND(D979&lt;&gt;"",E979&lt;&gt;""),ROUND((E979-D979)*1440,0),"")</f>
        <v/>
      </c>
      <c r="J979" s="9">
        <f>IF(AND(E979&lt;&gt;"",F979&lt;&gt;""),ROUND((F979-E979)*1440,0),"")</f>
        <v/>
      </c>
      <c r="K979" s="9">
        <f>IF(D979&lt;&gt;"",HOUR(D979),"")</f>
        <v/>
      </c>
    </row>
    <row r="980">
      <c r="A980" s="7" t="n"/>
      <c r="D980" s="8" t="n"/>
      <c r="E980" s="8" t="n"/>
      <c r="F980" s="8" t="n"/>
      <c r="I980" s="9">
        <f>IF(AND(D980&lt;&gt;"",E980&lt;&gt;""),ROUND((E980-D980)*1440,0),"")</f>
        <v/>
      </c>
      <c r="J980" s="9">
        <f>IF(AND(E980&lt;&gt;"",F980&lt;&gt;""),ROUND((F980-E980)*1440,0),"")</f>
        <v/>
      </c>
      <c r="K980" s="9">
        <f>IF(D980&lt;&gt;"",HOUR(D980),"")</f>
        <v/>
      </c>
    </row>
    <row r="981">
      <c r="A981" s="7" t="n"/>
      <c r="D981" s="8" t="n"/>
      <c r="E981" s="8" t="n"/>
      <c r="F981" s="8" t="n"/>
      <c r="I981" s="9">
        <f>IF(AND(D981&lt;&gt;"",E981&lt;&gt;""),ROUND((E981-D981)*1440,0),"")</f>
        <v/>
      </c>
      <c r="J981" s="9">
        <f>IF(AND(E981&lt;&gt;"",F981&lt;&gt;""),ROUND((F981-E981)*1440,0),"")</f>
        <v/>
      </c>
      <c r="K981" s="9">
        <f>IF(D981&lt;&gt;"",HOUR(D981),"")</f>
        <v/>
      </c>
    </row>
    <row r="982">
      <c r="A982" s="7" t="n"/>
      <c r="D982" s="8" t="n"/>
      <c r="E982" s="8" t="n"/>
      <c r="F982" s="8" t="n"/>
      <c r="I982" s="9">
        <f>IF(AND(D982&lt;&gt;"",E982&lt;&gt;""),ROUND((E982-D982)*1440,0),"")</f>
        <v/>
      </c>
      <c r="J982" s="9">
        <f>IF(AND(E982&lt;&gt;"",F982&lt;&gt;""),ROUND((F982-E982)*1440,0),"")</f>
        <v/>
      </c>
      <c r="K982" s="9">
        <f>IF(D982&lt;&gt;"",HOUR(D982),"")</f>
        <v/>
      </c>
    </row>
    <row r="983">
      <c r="A983" s="7" t="n"/>
      <c r="D983" s="8" t="n"/>
      <c r="E983" s="8" t="n"/>
      <c r="F983" s="8" t="n"/>
      <c r="I983" s="9">
        <f>IF(AND(D983&lt;&gt;"",E983&lt;&gt;""),ROUND((E983-D983)*1440,0),"")</f>
        <v/>
      </c>
      <c r="J983" s="9">
        <f>IF(AND(E983&lt;&gt;"",F983&lt;&gt;""),ROUND((F983-E983)*1440,0),"")</f>
        <v/>
      </c>
      <c r="K983" s="9">
        <f>IF(D983&lt;&gt;"",HOUR(D983),"")</f>
        <v/>
      </c>
    </row>
    <row r="984">
      <c r="A984" s="7" t="n"/>
      <c r="D984" s="8" t="n"/>
      <c r="E984" s="8" t="n"/>
      <c r="F984" s="8" t="n"/>
      <c r="I984" s="9">
        <f>IF(AND(D984&lt;&gt;"",E984&lt;&gt;""),ROUND((E984-D984)*1440,0),"")</f>
        <v/>
      </c>
      <c r="J984" s="9">
        <f>IF(AND(E984&lt;&gt;"",F984&lt;&gt;""),ROUND((F984-E984)*1440,0),"")</f>
        <v/>
      </c>
      <c r="K984" s="9">
        <f>IF(D984&lt;&gt;"",HOUR(D984),"")</f>
        <v/>
      </c>
    </row>
    <row r="985">
      <c r="A985" s="7" t="n"/>
      <c r="D985" s="8" t="n"/>
      <c r="E985" s="8" t="n"/>
      <c r="F985" s="8" t="n"/>
      <c r="I985" s="9">
        <f>IF(AND(D985&lt;&gt;"",E985&lt;&gt;""),ROUND((E985-D985)*1440,0),"")</f>
        <v/>
      </c>
      <c r="J985" s="9">
        <f>IF(AND(E985&lt;&gt;"",F985&lt;&gt;""),ROUND((F985-E985)*1440,0),"")</f>
        <v/>
      </c>
      <c r="K985" s="9">
        <f>IF(D985&lt;&gt;"",HOUR(D985),"")</f>
        <v/>
      </c>
    </row>
    <row r="986">
      <c r="A986" s="7" t="n"/>
      <c r="D986" s="8" t="n"/>
      <c r="E986" s="8" t="n"/>
      <c r="F986" s="8" t="n"/>
      <c r="I986" s="9">
        <f>IF(AND(D986&lt;&gt;"",E986&lt;&gt;""),ROUND((E986-D986)*1440,0),"")</f>
        <v/>
      </c>
      <c r="J986" s="9">
        <f>IF(AND(E986&lt;&gt;"",F986&lt;&gt;""),ROUND((F986-E986)*1440,0),"")</f>
        <v/>
      </c>
      <c r="K986" s="9">
        <f>IF(D986&lt;&gt;"",HOUR(D986),"")</f>
        <v/>
      </c>
    </row>
    <row r="987">
      <c r="A987" s="7" t="n"/>
      <c r="D987" s="8" t="n"/>
      <c r="E987" s="8" t="n"/>
      <c r="F987" s="8" t="n"/>
      <c r="I987" s="9">
        <f>IF(AND(D987&lt;&gt;"",E987&lt;&gt;""),ROUND((E987-D987)*1440,0),"")</f>
        <v/>
      </c>
      <c r="J987" s="9">
        <f>IF(AND(E987&lt;&gt;"",F987&lt;&gt;""),ROUND((F987-E987)*1440,0),"")</f>
        <v/>
      </c>
      <c r="K987" s="9">
        <f>IF(D987&lt;&gt;"",HOUR(D987),"")</f>
        <v/>
      </c>
    </row>
    <row r="988">
      <c r="A988" s="7" t="n"/>
      <c r="D988" s="8" t="n"/>
      <c r="E988" s="8" t="n"/>
      <c r="F988" s="8" t="n"/>
      <c r="I988" s="9">
        <f>IF(AND(D988&lt;&gt;"",E988&lt;&gt;""),ROUND((E988-D988)*1440,0),"")</f>
        <v/>
      </c>
      <c r="J988" s="9">
        <f>IF(AND(E988&lt;&gt;"",F988&lt;&gt;""),ROUND((F988-E988)*1440,0),"")</f>
        <v/>
      </c>
      <c r="K988" s="9">
        <f>IF(D988&lt;&gt;"",HOUR(D988),"")</f>
        <v/>
      </c>
    </row>
    <row r="989">
      <c r="A989" s="7" t="n"/>
      <c r="D989" s="8" t="n"/>
      <c r="E989" s="8" t="n"/>
      <c r="F989" s="8" t="n"/>
      <c r="I989" s="9">
        <f>IF(AND(D989&lt;&gt;"",E989&lt;&gt;""),ROUND((E989-D989)*1440,0),"")</f>
        <v/>
      </c>
      <c r="J989" s="9">
        <f>IF(AND(E989&lt;&gt;"",F989&lt;&gt;""),ROUND((F989-E989)*1440,0),"")</f>
        <v/>
      </c>
      <c r="K989" s="9">
        <f>IF(D989&lt;&gt;"",HOUR(D989),"")</f>
        <v/>
      </c>
    </row>
    <row r="990">
      <c r="A990" s="7" t="n"/>
      <c r="D990" s="8" t="n"/>
      <c r="E990" s="8" t="n"/>
      <c r="F990" s="8" t="n"/>
      <c r="I990" s="9">
        <f>IF(AND(D990&lt;&gt;"",E990&lt;&gt;""),ROUND((E990-D990)*1440,0),"")</f>
        <v/>
      </c>
      <c r="J990" s="9">
        <f>IF(AND(E990&lt;&gt;"",F990&lt;&gt;""),ROUND((F990-E990)*1440,0),"")</f>
        <v/>
      </c>
      <c r="K990" s="9">
        <f>IF(D990&lt;&gt;"",HOUR(D990),"")</f>
        <v/>
      </c>
    </row>
    <row r="991">
      <c r="A991" s="7" t="n"/>
      <c r="D991" s="8" t="n"/>
      <c r="E991" s="8" t="n"/>
      <c r="F991" s="8" t="n"/>
      <c r="I991" s="9">
        <f>IF(AND(D991&lt;&gt;"",E991&lt;&gt;""),ROUND((E991-D991)*1440,0),"")</f>
        <v/>
      </c>
      <c r="J991" s="9">
        <f>IF(AND(E991&lt;&gt;"",F991&lt;&gt;""),ROUND((F991-E991)*1440,0),"")</f>
        <v/>
      </c>
      <c r="K991" s="9">
        <f>IF(D991&lt;&gt;"",HOUR(D991),"")</f>
        <v/>
      </c>
    </row>
    <row r="992">
      <c r="A992" s="7" t="n"/>
      <c r="D992" s="8" t="n"/>
      <c r="E992" s="8" t="n"/>
      <c r="F992" s="8" t="n"/>
      <c r="I992" s="9">
        <f>IF(AND(D992&lt;&gt;"",E992&lt;&gt;""),ROUND((E992-D992)*1440,0),"")</f>
        <v/>
      </c>
      <c r="J992" s="9">
        <f>IF(AND(E992&lt;&gt;"",F992&lt;&gt;""),ROUND((F992-E992)*1440,0),"")</f>
        <v/>
      </c>
      <c r="K992" s="9">
        <f>IF(D992&lt;&gt;"",HOUR(D992),"")</f>
        <v/>
      </c>
    </row>
    <row r="993">
      <c r="A993" s="7" t="n"/>
      <c r="D993" s="8" t="n"/>
      <c r="E993" s="8" t="n"/>
      <c r="F993" s="8" t="n"/>
      <c r="I993" s="9">
        <f>IF(AND(D993&lt;&gt;"",E993&lt;&gt;""),ROUND((E993-D993)*1440,0),"")</f>
        <v/>
      </c>
      <c r="J993" s="9">
        <f>IF(AND(E993&lt;&gt;"",F993&lt;&gt;""),ROUND((F993-E993)*1440,0),"")</f>
        <v/>
      </c>
      <c r="K993" s="9">
        <f>IF(D993&lt;&gt;"",HOUR(D993),"")</f>
        <v/>
      </c>
    </row>
    <row r="994">
      <c r="A994" s="7" t="n"/>
      <c r="D994" s="8" t="n"/>
      <c r="E994" s="8" t="n"/>
      <c r="F994" s="8" t="n"/>
      <c r="I994" s="9">
        <f>IF(AND(D994&lt;&gt;"",E994&lt;&gt;""),ROUND((E994-D994)*1440,0),"")</f>
        <v/>
      </c>
      <c r="J994" s="9">
        <f>IF(AND(E994&lt;&gt;"",F994&lt;&gt;""),ROUND((F994-E994)*1440,0),"")</f>
        <v/>
      </c>
      <c r="K994" s="9">
        <f>IF(D994&lt;&gt;"",HOUR(D994),"")</f>
        <v/>
      </c>
    </row>
    <row r="995">
      <c r="A995" s="7" t="n"/>
      <c r="D995" s="8" t="n"/>
      <c r="E995" s="8" t="n"/>
      <c r="F995" s="8" t="n"/>
      <c r="I995" s="9">
        <f>IF(AND(D995&lt;&gt;"",E995&lt;&gt;""),ROUND((E995-D995)*1440,0),"")</f>
        <v/>
      </c>
      <c r="J995" s="9">
        <f>IF(AND(E995&lt;&gt;"",F995&lt;&gt;""),ROUND((F995-E995)*1440,0),"")</f>
        <v/>
      </c>
      <c r="K995" s="9">
        <f>IF(D995&lt;&gt;"",HOUR(D995),"")</f>
        <v/>
      </c>
    </row>
    <row r="996">
      <c r="A996" s="7" t="n"/>
      <c r="D996" s="8" t="n"/>
      <c r="E996" s="8" t="n"/>
      <c r="F996" s="8" t="n"/>
      <c r="I996" s="9">
        <f>IF(AND(D996&lt;&gt;"",E996&lt;&gt;""),ROUND((E996-D996)*1440,0),"")</f>
        <v/>
      </c>
      <c r="J996" s="9">
        <f>IF(AND(E996&lt;&gt;"",F996&lt;&gt;""),ROUND((F996-E996)*1440,0),"")</f>
        <v/>
      </c>
      <c r="K996" s="9">
        <f>IF(D996&lt;&gt;"",HOUR(D996),"")</f>
        <v/>
      </c>
    </row>
    <row r="997">
      <c r="A997" s="7" t="n"/>
      <c r="D997" s="8" t="n"/>
      <c r="E997" s="8" t="n"/>
      <c r="F997" s="8" t="n"/>
      <c r="I997" s="9">
        <f>IF(AND(D997&lt;&gt;"",E997&lt;&gt;""),ROUND((E997-D997)*1440,0),"")</f>
        <v/>
      </c>
      <c r="J997" s="9">
        <f>IF(AND(E997&lt;&gt;"",F997&lt;&gt;""),ROUND((F997-E997)*1440,0),"")</f>
        <v/>
      </c>
      <c r="K997" s="9">
        <f>IF(D997&lt;&gt;"",HOUR(D997),"")</f>
        <v/>
      </c>
    </row>
    <row r="998">
      <c r="A998" s="7" t="n"/>
      <c r="D998" s="8" t="n"/>
      <c r="E998" s="8" t="n"/>
      <c r="F998" s="8" t="n"/>
      <c r="I998" s="9">
        <f>IF(AND(D998&lt;&gt;"",E998&lt;&gt;""),ROUND((E998-D998)*1440,0),"")</f>
        <v/>
      </c>
      <c r="J998" s="9">
        <f>IF(AND(E998&lt;&gt;"",F998&lt;&gt;""),ROUND((F998-E998)*1440,0),"")</f>
        <v/>
      </c>
      <c r="K998" s="9">
        <f>IF(D998&lt;&gt;"",HOUR(D998),"")</f>
        <v/>
      </c>
    </row>
    <row r="999">
      <c r="A999" s="7" t="n"/>
      <c r="D999" s="8" t="n"/>
      <c r="E999" s="8" t="n"/>
      <c r="F999" s="8" t="n"/>
      <c r="I999" s="9">
        <f>IF(AND(D999&lt;&gt;"",E999&lt;&gt;""),ROUND((E999-D999)*1440,0),"")</f>
        <v/>
      </c>
      <c r="J999" s="9">
        <f>IF(AND(E999&lt;&gt;"",F999&lt;&gt;""),ROUND((F999-E999)*1440,0),"")</f>
        <v/>
      </c>
      <c r="K999" s="9">
        <f>IF(D999&lt;&gt;"",HOUR(D999),"")</f>
        <v/>
      </c>
    </row>
    <row r="1000">
      <c r="A1000" s="7" t="n"/>
      <c r="D1000" s="8" t="n"/>
      <c r="E1000" s="8" t="n"/>
      <c r="F1000" s="8" t="n"/>
      <c r="I1000" s="9">
        <f>IF(AND(D1000&lt;&gt;"",E1000&lt;&gt;""),ROUND((E1000-D1000)*1440,0),"")</f>
        <v/>
      </c>
      <c r="J1000" s="9">
        <f>IF(AND(E1000&lt;&gt;"",F1000&lt;&gt;""),ROUND((F1000-E1000)*1440,0),"")</f>
        <v/>
      </c>
      <c r="K1000" s="9">
        <f>IF(D1000&lt;&gt;"",HOUR(D1000),"")</f>
        <v/>
      </c>
    </row>
    <row r="1001">
      <c r="A1001" s="7" t="n"/>
      <c r="D1001" s="8" t="n"/>
      <c r="E1001" s="8" t="n"/>
      <c r="F1001" s="8" t="n"/>
      <c r="I1001" s="9">
        <f>IF(AND(D1001&lt;&gt;"",E1001&lt;&gt;""),ROUND((E1001-D1001)*1440,0),"")</f>
        <v/>
      </c>
      <c r="J1001" s="9">
        <f>IF(AND(E1001&lt;&gt;"",F1001&lt;&gt;""),ROUND((F1001-E1001)*1440,0),"")</f>
        <v/>
      </c>
      <c r="K1001" s="9">
        <f>IF(D1001&lt;&gt;"",HOUR(D1001),"")</f>
        <v/>
      </c>
    </row>
  </sheetData>
  <dataValidations count="2">
    <dataValidation sqref="H2:H1001" showDropDown="0" showInputMessage="0" showErrorMessage="0" allowBlank="1" type="list">
      <formula1>=Listas!$B$2:$B$4</formula1>
    </dataValidation>
    <dataValidation sqref="C2:C1001" showDropDown="0" showInputMessage="0" showErrorMessage="0" allowBlank="1" type="list">
      <formula1>=Listas!$A$2:$A$30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2" customWidth="1" min="3" max="3"/>
    <col width="14" customWidth="1" min="4" max="4"/>
    <col width="20" customWidth="1" min="5" max="5"/>
    <col width="12" customWidth="1" min="6" max="6"/>
    <col width="12" customWidth="1" min="7" max="7"/>
    <col width="20" customWidth="1" min="8" max="8"/>
  </cols>
  <sheetData>
    <row r="1">
      <c r="A1" s="10" t="inlineStr">
        <is>
          <t>Painel de atendimento</t>
        </is>
      </c>
    </row>
    <row r="2">
      <c r="A2" s="11" t="inlineStr">
        <is>
          <t>Calculado a partir da aba Registro. Não digite nesta aba.</t>
        </is>
      </c>
    </row>
    <row r="4">
      <c r="A4" s="12" t="inlineStr">
        <is>
          <t>Entradas na fila</t>
        </is>
      </c>
      <c r="B4" s="13">
        <f>COUNTA(Registro!$B$2:$B$1001)</f>
        <v/>
      </c>
    </row>
    <row r="5">
      <c r="A5" s="12" t="inlineStr">
        <is>
          <t>Atendidos</t>
        </is>
      </c>
      <c r="B5" s="13">
        <f>COUNTIF(Registro!$H$2:$H$1001,"Atendido")</f>
        <v/>
      </c>
    </row>
    <row r="6">
      <c r="A6" s="12" t="inlineStr">
        <is>
          <t>Desistências</t>
        </is>
      </c>
      <c r="B6" s="13">
        <f>COUNTIF(Registro!$H$2:$H$1001,"Desistiu")</f>
        <v/>
      </c>
    </row>
    <row r="7">
      <c r="A7" s="12" t="inlineStr">
        <is>
          <t>Não compareceram</t>
        </is>
      </c>
      <c r="B7" s="13">
        <f>COUNTIF(Registro!$H$2:$H$1001,"Não compareceu")</f>
        <v/>
      </c>
    </row>
    <row r="8">
      <c r="A8" s="12" t="inlineStr">
        <is>
          <t>Taxa de desistência</t>
        </is>
      </c>
      <c r="B8" s="14">
        <f>IFERROR(B6/B4,0)</f>
        <v/>
      </c>
    </row>
    <row r="9">
      <c r="A9" s="12" t="inlineStr">
        <is>
          <t>TME — espera média (min)</t>
        </is>
      </c>
      <c r="B9" s="15">
        <f>IFERROR(AVERAGEIFS(Registro!$I$2:$I$1001,Registro!$H$2:$H$1001,"Atendido"),0)</f>
        <v/>
      </c>
    </row>
    <row r="10">
      <c r="A10" s="12" t="inlineStr">
        <is>
          <t>Maior espera (min)</t>
        </is>
      </c>
      <c r="B10" s="13">
        <f>IFERROR(MAX(Registro!$I$2:$I$1001),0)</f>
        <v/>
      </c>
    </row>
    <row r="11">
      <c r="A11" s="12" t="inlineStr">
        <is>
          <t>TMA — atendimento médio (min)</t>
        </is>
      </c>
      <c r="B11" s="15">
        <f>IFERROR(AVERAGEIFS(Registro!$J$2:$J$1001,Registro!$H$2:$H$1001,"Atendido"),0)</f>
        <v/>
      </c>
    </row>
    <row r="14">
      <c r="A14" s="16" t="inlineStr">
        <is>
          <t>Por faixa de horário de chegada</t>
        </is>
      </c>
    </row>
    <row r="15" ht="30" customHeight="1">
      <c r="A15" s="6" t="inlineStr">
        <is>
          <t>Hora</t>
        </is>
      </c>
      <c r="B15" s="6" t="inlineStr">
        <is>
          <t>Entradas</t>
        </is>
      </c>
      <c r="C15" s="6" t="inlineStr">
        <is>
          <t>Atendidos</t>
        </is>
      </c>
      <c r="D15" s="6" t="inlineStr">
        <is>
          <t>Desistências</t>
        </is>
      </c>
      <c r="E15" s="6" t="inlineStr">
        <is>
          <t>Taxa de desistência</t>
        </is>
      </c>
      <c r="F15" s="6" t="inlineStr">
        <is>
          <t>TME (min)</t>
        </is>
      </c>
      <c r="G15" s="6" t="inlineStr">
        <is>
          <t>TMA (min)</t>
        </is>
      </c>
      <c r="H15" s="6" t="inlineStr">
        <is>
          <t>Carga (atendentes)</t>
        </is>
      </c>
    </row>
    <row r="16">
      <c r="A16" s="17" t="inlineStr">
        <is>
          <t>06h</t>
        </is>
      </c>
      <c r="B16" s="17">
        <f>COUNTIF(Registro!$K$2:$K$1001,6)</f>
        <v/>
      </c>
      <c r="C16" s="17">
        <f>COUNTIFS(Registro!$K$2:$K$1001,6,Registro!$H$2:$H$1001,"Atendido")</f>
        <v/>
      </c>
      <c r="D16" s="17">
        <f>COUNTIFS(Registro!$K$2:$K$1001,6,Registro!$H$2:$H$1001,"Desistiu")</f>
        <v/>
      </c>
      <c r="E16" s="18">
        <f>IF(B16=0,"",D16/B16)</f>
        <v/>
      </c>
      <c r="F16" s="19">
        <f>IFERROR(AVERAGEIFS(Registro!$I$2:$I$1001,Registro!$K$2:$K$1001,6,Registro!$H$2:$H$1001,"Atendido"),"")</f>
        <v/>
      </c>
      <c r="G16" s="19">
        <f>IFERROR(AVERAGEIFS(Registro!$J$2:$J$1001,Registro!$K$2:$K$1001,6,Registro!$H$2:$H$1001,"Atendido"),"")</f>
        <v/>
      </c>
      <c r="H16" s="19">
        <f>IF(OR(B16=0,G16=""),"",B16*G16/60)</f>
        <v/>
      </c>
    </row>
    <row r="17">
      <c r="A17" s="17" t="inlineStr">
        <is>
          <t>07h</t>
        </is>
      </c>
      <c r="B17" s="17">
        <f>COUNTIF(Registro!$K$2:$K$1001,7)</f>
        <v/>
      </c>
      <c r="C17" s="17">
        <f>COUNTIFS(Registro!$K$2:$K$1001,7,Registro!$H$2:$H$1001,"Atendido")</f>
        <v/>
      </c>
      <c r="D17" s="17">
        <f>COUNTIFS(Registro!$K$2:$K$1001,7,Registro!$H$2:$H$1001,"Desistiu")</f>
        <v/>
      </c>
      <c r="E17" s="18">
        <f>IF(B17=0,"",D17/B17)</f>
        <v/>
      </c>
      <c r="F17" s="19">
        <f>IFERROR(AVERAGEIFS(Registro!$I$2:$I$1001,Registro!$K$2:$K$1001,7,Registro!$H$2:$H$1001,"Atendido"),"")</f>
        <v/>
      </c>
      <c r="G17" s="19">
        <f>IFERROR(AVERAGEIFS(Registro!$J$2:$J$1001,Registro!$K$2:$K$1001,7,Registro!$H$2:$H$1001,"Atendido"),"")</f>
        <v/>
      </c>
      <c r="H17" s="19">
        <f>IF(OR(B17=0,G17=""),"",B17*G17/60)</f>
        <v/>
      </c>
    </row>
    <row r="18">
      <c r="A18" s="17" t="inlineStr">
        <is>
          <t>08h</t>
        </is>
      </c>
      <c r="B18" s="17">
        <f>COUNTIF(Registro!$K$2:$K$1001,8)</f>
        <v/>
      </c>
      <c r="C18" s="17">
        <f>COUNTIFS(Registro!$K$2:$K$1001,8,Registro!$H$2:$H$1001,"Atendido")</f>
        <v/>
      </c>
      <c r="D18" s="17">
        <f>COUNTIFS(Registro!$K$2:$K$1001,8,Registro!$H$2:$H$1001,"Desistiu")</f>
        <v/>
      </c>
      <c r="E18" s="18">
        <f>IF(B18=0,"",D18/B18)</f>
        <v/>
      </c>
      <c r="F18" s="19">
        <f>IFERROR(AVERAGEIFS(Registro!$I$2:$I$1001,Registro!$K$2:$K$1001,8,Registro!$H$2:$H$1001,"Atendido"),"")</f>
        <v/>
      </c>
      <c r="G18" s="19">
        <f>IFERROR(AVERAGEIFS(Registro!$J$2:$J$1001,Registro!$K$2:$K$1001,8,Registro!$H$2:$H$1001,"Atendido"),"")</f>
        <v/>
      </c>
      <c r="H18" s="19">
        <f>IF(OR(B18=0,G18=""),"",B18*G18/60)</f>
        <v/>
      </c>
    </row>
    <row r="19">
      <c r="A19" s="17" t="inlineStr">
        <is>
          <t>09h</t>
        </is>
      </c>
      <c r="B19" s="17">
        <f>COUNTIF(Registro!$K$2:$K$1001,9)</f>
        <v/>
      </c>
      <c r="C19" s="17">
        <f>COUNTIFS(Registro!$K$2:$K$1001,9,Registro!$H$2:$H$1001,"Atendido")</f>
        <v/>
      </c>
      <c r="D19" s="17">
        <f>COUNTIFS(Registro!$K$2:$K$1001,9,Registro!$H$2:$H$1001,"Desistiu")</f>
        <v/>
      </c>
      <c r="E19" s="18">
        <f>IF(B19=0,"",D19/B19)</f>
        <v/>
      </c>
      <c r="F19" s="19">
        <f>IFERROR(AVERAGEIFS(Registro!$I$2:$I$1001,Registro!$K$2:$K$1001,9,Registro!$H$2:$H$1001,"Atendido"),"")</f>
        <v/>
      </c>
      <c r="G19" s="19">
        <f>IFERROR(AVERAGEIFS(Registro!$J$2:$J$1001,Registro!$K$2:$K$1001,9,Registro!$H$2:$H$1001,"Atendido"),"")</f>
        <v/>
      </c>
      <c r="H19" s="19">
        <f>IF(OR(B19=0,G19=""),"",B19*G19/60)</f>
        <v/>
      </c>
    </row>
    <row r="20">
      <c r="A20" s="17" t="inlineStr">
        <is>
          <t>10h</t>
        </is>
      </c>
      <c r="B20" s="17">
        <f>COUNTIF(Registro!$K$2:$K$1001,10)</f>
        <v/>
      </c>
      <c r="C20" s="17">
        <f>COUNTIFS(Registro!$K$2:$K$1001,10,Registro!$H$2:$H$1001,"Atendido")</f>
        <v/>
      </c>
      <c r="D20" s="17">
        <f>COUNTIFS(Registro!$K$2:$K$1001,10,Registro!$H$2:$H$1001,"Desistiu")</f>
        <v/>
      </c>
      <c r="E20" s="18">
        <f>IF(B20=0,"",D20/B20)</f>
        <v/>
      </c>
      <c r="F20" s="19">
        <f>IFERROR(AVERAGEIFS(Registro!$I$2:$I$1001,Registro!$K$2:$K$1001,10,Registro!$H$2:$H$1001,"Atendido"),"")</f>
        <v/>
      </c>
      <c r="G20" s="19">
        <f>IFERROR(AVERAGEIFS(Registro!$J$2:$J$1001,Registro!$K$2:$K$1001,10,Registro!$H$2:$H$1001,"Atendido"),"")</f>
        <v/>
      </c>
      <c r="H20" s="19">
        <f>IF(OR(B20=0,G20=""),"",B20*G20/60)</f>
        <v/>
      </c>
    </row>
    <row r="21">
      <c r="A21" s="17" t="inlineStr">
        <is>
          <t>11h</t>
        </is>
      </c>
      <c r="B21" s="17">
        <f>COUNTIF(Registro!$K$2:$K$1001,11)</f>
        <v/>
      </c>
      <c r="C21" s="17">
        <f>COUNTIFS(Registro!$K$2:$K$1001,11,Registro!$H$2:$H$1001,"Atendido")</f>
        <v/>
      </c>
      <c r="D21" s="17">
        <f>COUNTIFS(Registro!$K$2:$K$1001,11,Registro!$H$2:$H$1001,"Desistiu")</f>
        <v/>
      </c>
      <c r="E21" s="18">
        <f>IF(B21=0,"",D21/B21)</f>
        <v/>
      </c>
      <c r="F21" s="19">
        <f>IFERROR(AVERAGEIFS(Registro!$I$2:$I$1001,Registro!$K$2:$K$1001,11,Registro!$H$2:$H$1001,"Atendido"),"")</f>
        <v/>
      </c>
      <c r="G21" s="19">
        <f>IFERROR(AVERAGEIFS(Registro!$J$2:$J$1001,Registro!$K$2:$K$1001,11,Registro!$H$2:$H$1001,"Atendido"),"")</f>
        <v/>
      </c>
      <c r="H21" s="19">
        <f>IF(OR(B21=0,G21=""),"",B21*G21/60)</f>
        <v/>
      </c>
    </row>
    <row r="22">
      <c r="A22" s="17" t="inlineStr">
        <is>
          <t>12h</t>
        </is>
      </c>
      <c r="B22" s="17">
        <f>COUNTIF(Registro!$K$2:$K$1001,12)</f>
        <v/>
      </c>
      <c r="C22" s="17">
        <f>COUNTIFS(Registro!$K$2:$K$1001,12,Registro!$H$2:$H$1001,"Atendido")</f>
        <v/>
      </c>
      <c r="D22" s="17">
        <f>COUNTIFS(Registro!$K$2:$K$1001,12,Registro!$H$2:$H$1001,"Desistiu")</f>
        <v/>
      </c>
      <c r="E22" s="18">
        <f>IF(B22=0,"",D22/B22)</f>
        <v/>
      </c>
      <c r="F22" s="19">
        <f>IFERROR(AVERAGEIFS(Registro!$I$2:$I$1001,Registro!$K$2:$K$1001,12,Registro!$H$2:$H$1001,"Atendido"),"")</f>
        <v/>
      </c>
      <c r="G22" s="19">
        <f>IFERROR(AVERAGEIFS(Registro!$J$2:$J$1001,Registro!$K$2:$K$1001,12,Registro!$H$2:$H$1001,"Atendido"),"")</f>
        <v/>
      </c>
      <c r="H22" s="19">
        <f>IF(OR(B22=0,G22=""),"",B22*G22/60)</f>
        <v/>
      </c>
    </row>
    <row r="23">
      <c r="A23" s="17" t="inlineStr">
        <is>
          <t>13h</t>
        </is>
      </c>
      <c r="B23" s="17">
        <f>COUNTIF(Registro!$K$2:$K$1001,13)</f>
        <v/>
      </c>
      <c r="C23" s="17">
        <f>COUNTIFS(Registro!$K$2:$K$1001,13,Registro!$H$2:$H$1001,"Atendido")</f>
        <v/>
      </c>
      <c r="D23" s="17">
        <f>COUNTIFS(Registro!$K$2:$K$1001,13,Registro!$H$2:$H$1001,"Desistiu")</f>
        <v/>
      </c>
      <c r="E23" s="18">
        <f>IF(B23=0,"",D23/B23)</f>
        <v/>
      </c>
      <c r="F23" s="19">
        <f>IFERROR(AVERAGEIFS(Registro!$I$2:$I$1001,Registro!$K$2:$K$1001,13,Registro!$H$2:$H$1001,"Atendido"),"")</f>
        <v/>
      </c>
      <c r="G23" s="19">
        <f>IFERROR(AVERAGEIFS(Registro!$J$2:$J$1001,Registro!$K$2:$K$1001,13,Registro!$H$2:$H$1001,"Atendido"),"")</f>
        <v/>
      </c>
      <c r="H23" s="19">
        <f>IF(OR(B23=0,G23=""),"",B23*G23/60)</f>
        <v/>
      </c>
    </row>
    <row r="24">
      <c r="A24" s="17" t="inlineStr">
        <is>
          <t>14h</t>
        </is>
      </c>
      <c r="B24" s="17">
        <f>COUNTIF(Registro!$K$2:$K$1001,14)</f>
        <v/>
      </c>
      <c r="C24" s="17">
        <f>COUNTIFS(Registro!$K$2:$K$1001,14,Registro!$H$2:$H$1001,"Atendido")</f>
        <v/>
      </c>
      <c r="D24" s="17">
        <f>COUNTIFS(Registro!$K$2:$K$1001,14,Registro!$H$2:$H$1001,"Desistiu")</f>
        <v/>
      </c>
      <c r="E24" s="18">
        <f>IF(B24=0,"",D24/B24)</f>
        <v/>
      </c>
      <c r="F24" s="19">
        <f>IFERROR(AVERAGEIFS(Registro!$I$2:$I$1001,Registro!$K$2:$K$1001,14,Registro!$H$2:$H$1001,"Atendido"),"")</f>
        <v/>
      </c>
      <c r="G24" s="19">
        <f>IFERROR(AVERAGEIFS(Registro!$J$2:$J$1001,Registro!$K$2:$K$1001,14,Registro!$H$2:$H$1001,"Atendido"),"")</f>
        <v/>
      </c>
      <c r="H24" s="19">
        <f>IF(OR(B24=0,G24=""),"",B24*G24/60)</f>
        <v/>
      </c>
    </row>
    <row r="25">
      <c r="A25" s="17" t="inlineStr">
        <is>
          <t>15h</t>
        </is>
      </c>
      <c r="B25" s="17">
        <f>COUNTIF(Registro!$K$2:$K$1001,15)</f>
        <v/>
      </c>
      <c r="C25" s="17">
        <f>COUNTIFS(Registro!$K$2:$K$1001,15,Registro!$H$2:$H$1001,"Atendido")</f>
        <v/>
      </c>
      <c r="D25" s="17">
        <f>COUNTIFS(Registro!$K$2:$K$1001,15,Registro!$H$2:$H$1001,"Desistiu")</f>
        <v/>
      </c>
      <c r="E25" s="18">
        <f>IF(B25=0,"",D25/B25)</f>
        <v/>
      </c>
      <c r="F25" s="19">
        <f>IFERROR(AVERAGEIFS(Registro!$I$2:$I$1001,Registro!$K$2:$K$1001,15,Registro!$H$2:$H$1001,"Atendido"),"")</f>
        <v/>
      </c>
      <c r="G25" s="19">
        <f>IFERROR(AVERAGEIFS(Registro!$J$2:$J$1001,Registro!$K$2:$K$1001,15,Registro!$H$2:$H$1001,"Atendido"),"")</f>
        <v/>
      </c>
      <c r="H25" s="19">
        <f>IF(OR(B25=0,G25=""),"",B25*G25/60)</f>
        <v/>
      </c>
    </row>
    <row r="26">
      <c r="A26" s="17" t="inlineStr">
        <is>
          <t>16h</t>
        </is>
      </c>
      <c r="B26" s="17">
        <f>COUNTIF(Registro!$K$2:$K$1001,16)</f>
        <v/>
      </c>
      <c r="C26" s="17">
        <f>COUNTIFS(Registro!$K$2:$K$1001,16,Registro!$H$2:$H$1001,"Atendido")</f>
        <v/>
      </c>
      <c r="D26" s="17">
        <f>COUNTIFS(Registro!$K$2:$K$1001,16,Registro!$H$2:$H$1001,"Desistiu")</f>
        <v/>
      </c>
      <c r="E26" s="18">
        <f>IF(B26=0,"",D26/B26)</f>
        <v/>
      </c>
      <c r="F26" s="19">
        <f>IFERROR(AVERAGEIFS(Registro!$I$2:$I$1001,Registro!$K$2:$K$1001,16,Registro!$H$2:$H$1001,"Atendido"),"")</f>
        <v/>
      </c>
      <c r="G26" s="19">
        <f>IFERROR(AVERAGEIFS(Registro!$J$2:$J$1001,Registro!$K$2:$K$1001,16,Registro!$H$2:$H$1001,"Atendido"),"")</f>
        <v/>
      </c>
      <c r="H26" s="19">
        <f>IF(OR(B26=0,G26=""),"",B26*G26/60)</f>
        <v/>
      </c>
    </row>
    <row r="27">
      <c r="A27" s="17" t="inlineStr">
        <is>
          <t>17h</t>
        </is>
      </c>
      <c r="B27" s="17">
        <f>COUNTIF(Registro!$K$2:$K$1001,17)</f>
        <v/>
      </c>
      <c r="C27" s="17">
        <f>COUNTIFS(Registro!$K$2:$K$1001,17,Registro!$H$2:$H$1001,"Atendido")</f>
        <v/>
      </c>
      <c r="D27" s="17">
        <f>COUNTIFS(Registro!$K$2:$K$1001,17,Registro!$H$2:$H$1001,"Desistiu")</f>
        <v/>
      </c>
      <c r="E27" s="18">
        <f>IF(B27=0,"",D27/B27)</f>
        <v/>
      </c>
      <c r="F27" s="19">
        <f>IFERROR(AVERAGEIFS(Registro!$I$2:$I$1001,Registro!$K$2:$K$1001,17,Registro!$H$2:$H$1001,"Atendido"),"")</f>
        <v/>
      </c>
      <c r="G27" s="19">
        <f>IFERROR(AVERAGEIFS(Registro!$J$2:$J$1001,Registro!$K$2:$K$1001,17,Registro!$H$2:$H$1001,"Atendido"),"")</f>
        <v/>
      </c>
      <c r="H27" s="19">
        <f>IF(OR(B27=0,G27=""),"",B27*G27/60)</f>
        <v/>
      </c>
    </row>
    <row r="28">
      <c r="A28" s="17" t="inlineStr">
        <is>
          <t>18h</t>
        </is>
      </c>
      <c r="B28" s="17">
        <f>COUNTIF(Registro!$K$2:$K$1001,18)</f>
        <v/>
      </c>
      <c r="C28" s="17">
        <f>COUNTIFS(Registro!$K$2:$K$1001,18,Registro!$H$2:$H$1001,"Atendido")</f>
        <v/>
      </c>
      <c r="D28" s="17">
        <f>COUNTIFS(Registro!$K$2:$K$1001,18,Registro!$H$2:$H$1001,"Desistiu")</f>
        <v/>
      </c>
      <c r="E28" s="18">
        <f>IF(B28=0,"",D28/B28)</f>
        <v/>
      </c>
      <c r="F28" s="19">
        <f>IFERROR(AVERAGEIFS(Registro!$I$2:$I$1001,Registro!$K$2:$K$1001,18,Registro!$H$2:$H$1001,"Atendido"),"")</f>
        <v/>
      </c>
      <c r="G28" s="19">
        <f>IFERROR(AVERAGEIFS(Registro!$J$2:$J$1001,Registro!$K$2:$K$1001,18,Registro!$H$2:$H$1001,"Atendido"),"")</f>
        <v/>
      </c>
      <c r="H28" s="19">
        <f>IF(OR(B28=0,G28=""),"",B28*G28/60)</f>
        <v/>
      </c>
    </row>
    <row r="29">
      <c r="A29" s="17" t="inlineStr">
        <is>
          <t>19h</t>
        </is>
      </c>
      <c r="B29" s="17">
        <f>COUNTIF(Registro!$K$2:$K$1001,19)</f>
        <v/>
      </c>
      <c r="C29" s="17">
        <f>COUNTIFS(Registro!$K$2:$K$1001,19,Registro!$H$2:$H$1001,"Atendido")</f>
        <v/>
      </c>
      <c r="D29" s="17">
        <f>COUNTIFS(Registro!$K$2:$K$1001,19,Registro!$H$2:$H$1001,"Desistiu")</f>
        <v/>
      </c>
      <c r="E29" s="18">
        <f>IF(B29=0,"",D29/B29)</f>
        <v/>
      </c>
      <c r="F29" s="19">
        <f>IFERROR(AVERAGEIFS(Registro!$I$2:$I$1001,Registro!$K$2:$K$1001,19,Registro!$H$2:$H$1001,"Atendido"),"")</f>
        <v/>
      </c>
      <c r="G29" s="19">
        <f>IFERROR(AVERAGEIFS(Registro!$J$2:$J$1001,Registro!$K$2:$K$1001,19,Registro!$H$2:$H$1001,"Atendido"),"")</f>
        <v/>
      </c>
      <c r="H29" s="19">
        <f>IF(OR(B29=0,G29=""),"",B29*G29/60)</f>
        <v/>
      </c>
    </row>
    <row r="30">
      <c r="A30" s="17" t="inlineStr">
        <is>
          <t>20h</t>
        </is>
      </c>
      <c r="B30" s="17">
        <f>COUNTIF(Registro!$K$2:$K$1001,20)</f>
        <v/>
      </c>
      <c r="C30" s="17">
        <f>COUNTIFS(Registro!$K$2:$K$1001,20,Registro!$H$2:$H$1001,"Atendido")</f>
        <v/>
      </c>
      <c r="D30" s="17">
        <f>COUNTIFS(Registro!$K$2:$K$1001,20,Registro!$H$2:$H$1001,"Desistiu")</f>
        <v/>
      </c>
      <c r="E30" s="18">
        <f>IF(B30=0,"",D30/B30)</f>
        <v/>
      </c>
      <c r="F30" s="19">
        <f>IFERROR(AVERAGEIFS(Registro!$I$2:$I$1001,Registro!$K$2:$K$1001,20,Registro!$H$2:$H$1001,"Atendido"),"")</f>
        <v/>
      </c>
      <c r="G30" s="19">
        <f>IFERROR(AVERAGEIFS(Registro!$J$2:$J$1001,Registro!$K$2:$K$1001,20,Registro!$H$2:$H$1001,"Atendido"),"")</f>
        <v/>
      </c>
      <c r="H30" s="19">
        <f>IF(OR(B30=0,G30=""),"",B30*G30/60)</f>
        <v/>
      </c>
    </row>
    <row r="31">
      <c r="A31" s="17" t="inlineStr">
        <is>
          <t>21h</t>
        </is>
      </c>
      <c r="B31" s="17">
        <f>COUNTIF(Registro!$K$2:$K$1001,21)</f>
        <v/>
      </c>
      <c r="C31" s="17">
        <f>COUNTIFS(Registro!$K$2:$K$1001,21,Registro!$H$2:$H$1001,"Atendido")</f>
        <v/>
      </c>
      <c r="D31" s="17">
        <f>COUNTIFS(Registro!$K$2:$K$1001,21,Registro!$H$2:$H$1001,"Desistiu")</f>
        <v/>
      </c>
      <c r="E31" s="18">
        <f>IF(B31=0,"",D31/B31)</f>
        <v/>
      </c>
      <c r="F31" s="19">
        <f>IFERROR(AVERAGEIFS(Registro!$I$2:$I$1001,Registro!$K$2:$K$1001,21,Registro!$H$2:$H$1001,"Atendido"),"")</f>
        <v/>
      </c>
      <c r="G31" s="19">
        <f>IFERROR(AVERAGEIFS(Registro!$J$2:$J$1001,Registro!$K$2:$K$1001,21,Registro!$H$2:$H$1001,"Atendido"),"")</f>
        <v/>
      </c>
      <c r="H31" s="19">
        <f>IF(OR(B31=0,G31=""),"",B31*G31/60)</f>
        <v/>
      </c>
    </row>
    <row r="33">
      <c r="A33" s="11" t="inlineStr">
        <is>
          <t>Vermelho: desistência ≥ 20% ou espera ≥ 15 min. Ajuste os limites ao que é aceitável na sua operação.</t>
        </is>
      </c>
    </row>
  </sheetData>
  <conditionalFormatting sqref="E16:E31">
    <cfRule type="cellIs" priority="1" operator="greaterThanOrEqual" dxfId="0">
      <formula>0.2</formula>
    </cfRule>
  </conditionalFormatting>
  <conditionalFormatting sqref="F16:F31">
    <cfRule type="cellIs" priority="2" operator="greaterThanOrEqual" dxfId="0">
      <formula>15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20" t="inlineStr">
        <is>
          <t>Serviços (edite à vontade)</t>
        </is>
      </c>
      <c r="B1" s="20" t="inlineStr">
        <is>
          <t>Status</t>
        </is>
      </c>
    </row>
    <row r="2">
      <c r="A2" t="inlineStr">
        <is>
          <t>Atendimento geral</t>
        </is>
      </c>
      <c r="B2" t="inlineStr">
        <is>
          <t>Atendido</t>
        </is>
      </c>
    </row>
    <row r="3">
      <c r="A3" t="inlineStr">
        <is>
          <t>Retirada</t>
        </is>
      </c>
      <c r="B3" t="inlineStr">
        <is>
          <t>Desistiu</t>
        </is>
      </c>
    </row>
    <row r="4">
      <c r="A4" t="inlineStr">
        <is>
          <t>Pagamento</t>
        </is>
      </c>
      <c r="B4" t="inlineStr">
        <is>
          <t>Não compareceu</t>
        </is>
      </c>
    </row>
    <row r="5">
      <c r="A5" t="inlineStr">
        <is>
          <t>Cadastro</t>
        </is>
      </c>
    </row>
    <row r="6">
      <c r="A6" t="inlineStr">
        <is>
          <t>Exame</t>
        </is>
      </c>
    </row>
    <row r="7">
      <c r="A7" t="inlineStr">
        <is>
          <t>Outro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2026-10-11T22:32:09Z</dcterms:created>
  <dcterms:modified xmlns:dcterms="http://purl.org/dc/terms/" xmlns:xsi="http://www.w3.org/2001/XMLSchema-instance" xsi:type="dcterms:W3CDTF">2026-10-11T22:32:09Z</dcterms:modified>
</cp:coreProperties>
</file>